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'0503721'!$D$24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'0503721'!$F$61</definedName>
    <definedName name="ID_125816504" localSheetId="0">'0503721'!$H$61</definedName>
    <definedName name="ID_125816508" localSheetId="0">'0503721'!$H$42</definedName>
    <definedName name="ID_125816512" localSheetId="0">'0503721'!$D$64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'0503721'!$C$70</definedName>
    <definedName name="ID_125816527" localSheetId="0">'0503721'!$D$70</definedName>
    <definedName name="ID_125816528" localSheetId="0">'0503721'!$C$78</definedName>
    <definedName name="ID_125816532" localSheetId="0">'0503721'!$E$49</definedName>
    <definedName name="ID_125816533" localSheetId="0">'0503721'!$F$50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'0503721'!$C$33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'0503721'!$F$42</definedName>
    <definedName name="ID_125816569" localSheetId="0">'0503721'!$F$64</definedName>
    <definedName name="ID_125816572" localSheetId="0">'0503721'!$E$134</definedName>
    <definedName name="ID_125816576" localSheetId="0">'0503721'!$D$42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'0503721'!$F$27</definedName>
    <definedName name="ID_125816618" localSheetId="0">'0503721'!$F$67</definedName>
    <definedName name="ID_125816620" localSheetId="0">'0503721'!$D$112</definedName>
    <definedName name="ID_125816623" localSheetId="0">'0503721'!$E$61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'0503721'!$E$42</definedName>
    <definedName name="ID_125816909" localSheetId="0">'0503721'!$G$42</definedName>
    <definedName name="ID_125817038" localSheetId="0">'0503721'!$G$64</definedName>
    <definedName name="ID_125817086" localSheetId="0">'0503721'!$G$145</definedName>
    <definedName name="ID_125817153" localSheetId="0">'0503721'!$H$70</definedName>
    <definedName name="ID_125817159" localSheetId="0">'0503721'!$E$143</definedName>
    <definedName name="ID_125817160" localSheetId="0">'0503721'!$G$143</definedName>
    <definedName name="ID_125817163" localSheetId="0">'0503721'!$D$67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'0503721'!$G$49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'0503721'!$H$33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'0503721'!$H$50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'0503721'!$C$45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'0503721'!$H$96</definedName>
    <definedName name="ID_125817281" localSheetId="0">'0503721'!$C$27</definedName>
    <definedName name="ID_125817282" localSheetId="0">'0503721'!$D$27</definedName>
    <definedName name="ID_125817286" localSheetId="0">'0503721'!$G$67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'0503721'!$E$33</definedName>
    <definedName name="ID_125817295" localSheetId="0">'0503721'!$G$129</definedName>
    <definedName name="ID_125817298" localSheetId="0">'0503721'!$G$61</definedName>
    <definedName name="ID_125817300" localSheetId="0">'0503721'!$D$61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'0503721'!$F$70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'0503721'!$E$141</definedName>
    <definedName name="ID_125817510" localSheetId="0">'0503721'!$D$162</definedName>
    <definedName name="ID_125817511" localSheetId="0">'0503721'!$F$45</definedName>
    <definedName name="ID_125817558" localSheetId="0">'0503721'!$E$100</definedName>
    <definedName name="ID_125817665" localSheetId="0">'0503721'!$C$50</definedName>
    <definedName name="ID_125817678" localSheetId="0">'0503721'!$D$50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'0503721'!$F$33</definedName>
    <definedName name="ID_125817727" localSheetId="0">'0503721'!$H$64</definedName>
    <definedName name="ID_125817731" localSheetId="0">'0503721'!$C$42</definedName>
    <definedName name="ID_125817733" localSheetId="0">'0503721'!$G$70</definedName>
    <definedName name="ID_125817734" localSheetId="0">'0503721'!$H$74</definedName>
    <definedName name="ID_125817735" localSheetId="0">'0503721'!$E$78</definedName>
    <definedName name="ID_125817736" localSheetId="0">'0503721'!$C$67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'0503721'!$H$67</definedName>
    <definedName name="ID_125817787" localSheetId="0">'0503721'!$E$70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'0503721'!$C$61</definedName>
    <definedName name="ID_125817805" localSheetId="0">'0503721'!$F$142</definedName>
    <definedName name="ID_125817808" localSheetId="0">'0503721'!$C$64</definedName>
    <definedName name="ID_125817810" localSheetId="0">'0503721'!$E$64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'0503721'!$F$49</definedName>
    <definedName name="ID_125817831" localSheetId="0">'0503721'!$E$50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'0503721'!$E$67</definedName>
    <definedName name="ID_125817869" localSheetId="0">'0503721'!$H$99</definedName>
    <definedName name="ID_125817870" localSheetId="0">'0503721'!$F$102</definedName>
    <definedName name="ID_125817871" localSheetId="0">'0503721'!$C$24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'0503721'!$G$33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'0503721'!$H$49</definedName>
    <definedName name="ID_125817903" localSheetId="0">'0503721'!$F$162</definedName>
    <definedName name="ID_125817904" localSheetId="0">'0503721'!$E$91</definedName>
    <definedName name="ID_125817905" localSheetId="0">'0503721'!$D$45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'0503721'!$B$50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'0503721'!$B$61</definedName>
    <definedName name="ID_584830946" localSheetId="0">'0503721'!$B$64</definedName>
    <definedName name="ID_584830949" localSheetId="0">'0503721'!$B$67</definedName>
    <definedName name="ID_584830950" localSheetId="0">'0503721'!$B$70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'0503721'!$B$62:$J$62</definedName>
    <definedName name="T_30200296427" localSheetId="0">'0503721'!$B$68:$J$68</definedName>
    <definedName name="T_30200296437" localSheetId="0">'0503721'!$B$34:$J$35</definedName>
    <definedName name="T_30200296447" localSheetId="0">'0503721'!$B$43:$J$43</definedName>
    <definedName name="T_30200296457" localSheetId="0">'0503721'!$B$87:$J$88</definedName>
    <definedName name="T_30200296467" localSheetId="0">'0503721'!$B$19:$J$19</definedName>
    <definedName name="T_30200296477" localSheetId="0">'0503721'!$B$25:$J$25</definedName>
    <definedName name="T_30200296487" localSheetId="0">'0503721'!$C$181:$H$190</definedName>
    <definedName name="T_30200296497" localSheetId="0">'0503721'!$B$28:$J$28</definedName>
    <definedName name="T_30200296507" localSheetId="0">'0503721'!$B$51:$J$53</definedName>
    <definedName name="T_30200296517" localSheetId="0">'0503721'!$B$75:$J$76</definedName>
    <definedName name="T_30200296527" localSheetId="0">'0503721'!$B$22:$J$22</definedName>
    <definedName name="T_30200296537" localSheetId="0">'0503721'!$B$108:$J$108</definedName>
    <definedName name="T_30200296547" localSheetId="0">'0503721'!$B$56:$J$59</definedName>
    <definedName name="T_30200296557" localSheetId="0">'0503721'!$B$31:$J$31</definedName>
    <definedName name="T_30200296567" localSheetId="0">'0503721'!$B$65:$J$65</definedName>
    <definedName name="T_30200296577" localSheetId="0">'0503721'!$B$71:$J$72</definedName>
    <definedName name="T_30200296587" localSheetId="0">'0503721'!$B$46:$J$47</definedName>
    <definedName name="T_30200296597" localSheetId="0">'0503721'!$B$79:$J$79</definedName>
    <definedName name="T_30200296607" localSheetId="0">'0503721'!$B$105:$J$105</definedName>
    <definedName name="TR_30200296417" localSheetId="0">'0503721'!$B$62:$J$62</definedName>
    <definedName name="TR_30200296427" localSheetId="0">'0503721'!$B$68:$J$68</definedName>
    <definedName name="TR_30200296437_2364790728" localSheetId="0">'0503721'!$B$34:$J$34</definedName>
    <definedName name="TR_30200296437_2364790729" localSheetId="0">'0503721'!$B$35:$J$35</definedName>
    <definedName name="TR_30200296447" localSheetId="0">'0503721'!$B$43:$J$43</definedName>
    <definedName name="TR_30200296457_2364790744" localSheetId="0">'0503721'!$B$87:$J$87</definedName>
    <definedName name="TR_30200296457_2364790745" localSheetId="0">'0503721'!$B$88:$J$88</definedName>
    <definedName name="TR_30200296467" localSheetId="0">'0503721'!$B$19:$J$19</definedName>
    <definedName name="TR_30200296477" localSheetId="0">'0503721'!$B$25:$J$25</definedName>
    <definedName name="TR_30200296487" localSheetId="0">'0503721'!$C$181:$H$190</definedName>
    <definedName name="TR_30200296497_2364790727" localSheetId="0">'0503721'!$B$28:$J$28</definedName>
    <definedName name="TR_30200296507_2364790732" localSheetId="0">'0503721'!$B$51:$J$51</definedName>
    <definedName name="TR_30200296507_2364790733" localSheetId="0">'0503721'!$B$52:$J$52</definedName>
    <definedName name="TR_30200296507_2364790735" localSheetId="0">'0503721'!$B$53:$J$53</definedName>
    <definedName name="TR_30200296517_2364790742" localSheetId="0">'0503721'!$B$75:$J$75</definedName>
    <definedName name="TR_30200296517_2364790743" localSheetId="0">'0503721'!$B$76:$J$76</definedName>
    <definedName name="TR_30200296527_2364790726" localSheetId="0">'0503721'!$B$22:$J$22</definedName>
    <definedName name="TR_30200296537" localSheetId="0">'0503721'!$B$108:$J$108</definedName>
    <definedName name="TR_30200296547_2364790736" localSheetId="0">'0503721'!$B$56:$J$56</definedName>
    <definedName name="TR_30200296547_2364790737" localSheetId="0">'0503721'!$B$57:$J$57</definedName>
    <definedName name="TR_30200296547_2364790738" localSheetId="0">'0503721'!$B$58:$J$58</definedName>
    <definedName name="TR_30200296547_2364790739" localSheetId="0">'0503721'!$B$59:$J$59</definedName>
    <definedName name="TR_30200296557" localSheetId="0">'0503721'!$B$31:$J$31</definedName>
    <definedName name="TR_30200296567" localSheetId="0">'0503721'!$B$65:$J$65</definedName>
    <definedName name="TR_30200296577_2364790740" localSheetId="0">'0503721'!$B$71:$J$71</definedName>
    <definedName name="TR_30200296577_2364790741" localSheetId="0">'0503721'!$B$72:$J$72</definedName>
    <definedName name="TR_30200296587_2364790730" localSheetId="0">'0503721'!$B$46:$J$46</definedName>
    <definedName name="TR_30200296587_2364790731" localSheetId="0">'0503721'!$B$47:$J$47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H153" s="1"/>
  <c r="G154"/>
  <c r="F154"/>
  <c r="F153" s="1"/>
  <c r="E154"/>
  <c r="E153" s="1"/>
  <c r="E128" s="1"/>
  <c r="G153"/>
  <c r="H147"/>
  <c r="H146"/>
  <c r="H145" s="1"/>
  <c r="G145"/>
  <c r="F145"/>
  <c r="E145"/>
  <c r="H144"/>
  <c r="H143"/>
  <c r="H142" s="1"/>
  <c r="G142"/>
  <c r="F142"/>
  <c r="E142"/>
  <c r="H141"/>
  <c r="H140"/>
  <c r="H139" s="1"/>
  <c r="G139"/>
  <c r="F139"/>
  <c r="E139"/>
  <c r="H138"/>
  <c r="H137"/>
  <c r="H136" s="1"/>
  <c r="G136"/>
  <c r="F136"/>
  <c r="E136"/>
  <c r="H135"/>
  <c r="H134"/>
  <c r="H133" s="1"/>
  <c r="G133"/>
  <c r="F133"/>
  <c r="E133"/>
  <c r="H132"/>
  <c r="H131"/>
  <c r="H130" s="1"/>
  <c r="G130"/>
  <c r="F130"/>
  <c r="F129" s="1"/>
  <c r="E130"/>
  <c r="G129"/>
  <c r="G128" s="1"/>
  <c r="E129"/>
  <c r="H127"/>
  <c r="H126"/>
  <c r="H125"/>
  <c r="H124" s="1"/>
  <c r="G124"/>
  <c r="F124"/>
  <c r="E124"/>
  <c r="H123"/>
  <c r="H122"/>
  <c r="H116" s="1"/>
  <c r="G116"/>
  <c r="F116"/>
  <c r="E116"/>
  <c r="H115"/>
  <c r="H114"/>
  <c r="H113" s="1"/>
  <c r="G113"/>
  <c r="F113"/>
  <c r="E113"/>
  <c r="H112"/>
  <c r="H111"/>
  <c r="H110" s="1"/>
  <c r="G110"/>
  <c r="F110"/>
  <c r="E110"/>
  <c r="H108"/>
  <c r="H107"/>
  <c r="H105"/>
  <c r="H104"/>
  <c r="H103"/>
  <c r="G103"/>
  <c r="F103"/>
  <c r="E103"/>
  <c r="H102"/>
  <c r="H101"/>
  <c r="H100"/>
  <c r="G100"/>
  <c r="F100"/>
  <c r="E100"/>
  <c r="H99"/>
  <c r="H98"/>
  <c r="H97"/>
  <c r="G97"/>
  <c r="F97"/>
  <c r="E97"/>
  <c r="H96"/>
  <c r="H95"/>
  <c r="H94"/>
  <c r="H93" s="1"/>
  <c r="G94"/>
  <c r="F94"/>
  <c r="E94"/>
  <c r="E93" s="1"/>
  <c r="G93"/>
  <c r="G90" s="1"/>
  <c r="F93"/>
  <c r="H92"/>
  <c r="H88"/>
  <c r="H87"/>
  <c r="H86" s="1"/>
  <c r="G86"/>
  <c r="F86"/>
  <c r="E86"/>
  <c r="H79"/>
  <c r="H78"/>
  <c r="G78"/>
  <c r="F78"/>
  <c r="E78"/>
  <c r="H76"/>
  <c r="H75"/>
  <c r="H74"/>
  <c r="G74"/>
  <c r="F74"/>
  <c r="E74"/>
  <c r="H72"/>
  <c r="H71"/>
  <c r="H70"/>
  <c r="G70"/>
  <c r="F70"/>
  <c r="E70"/>
  <c r="H68"/>
  <c r="H67"/>
  <c r="G67"/>
  <c r="F67"/>
  <c r="E67"/>
  <c r="H65"/>
  <c r="H64" s="1"/>
  <c r="G64"/>
  <c r="F64"/>
  <c r="E64"/>
  <c r="H62"/>
  <c r="H61"/>
  <c r="G61"/>
  <c r="F61"/>
  <c r="E61"/>
  <c r="H59"/>
  <c r="H58"/>
  <c r="H57"/>
  <c r="H55" s="1"/>
  <c r="H56"/>
  <c r="G55"/>
  <c r="G49" s="1"/>
  <c r="F55"/>
  <c r="E55"/>
  <c r="H53"/>
  <c r="H52"/>
  <c r="H51"/>
  <c r="H50"/>
  <c r="H49" s="1"/>
  <c r="G50"/>
  <c r="F50"/>
  <c r="E50"/>
  <c r="E49" s="1"/>
  <c r="F49"/>
  <c r="H47"/>
  <c r="H46"/>
  <c r="H45" s="1"/>
  <c r="G45"/>
  <c r="F45"/>
  <c r="E45"/>
  <c r="H43"/>
  <c r="H42"/>
  <c r="G42"/>
  <c r="F42"/>
  <c r="E42"/>
  <c r="H35"/>
  <c r="H34"/>
  <c r="H33"/>
  <c r="G33"/>
  <c r="F33"/>
  <c r="E33"/>
  <c r="H31"/>
  <c r="H30"/>
  <c r="G30"/>
  <c r="F30"/>
  <c r="E30"/>
  <c r="H28"/>
  <c r="H27" s="1"/>
  <c r="G27"/>
  <c r="F27"/>
  <c r="E27"/>
  <c r="H25"/>
  <c r="H24"/>
  <c r="G24"/>
  <c r="F24"/>
  <c r="E24"/>
  <c r="E17" s="1"/>
  <c r="E91" s="1"/>
  <c r="H22"/>
  <c r="H21"/>
  <c r="G21"/>
  <c r="G17" s="1"/>
  <c r="F21"/>
  <c r="E21"/>
  <c r="H19"/>
  <c r="H18" s="1"/>
  <c r="G18"/>
  <c r="F18"/>
  <c r="F17" s="1"/>
  <c r="F91" s="1"/>
  <c r="E18"/>
  <c r="H17" l="1"/>
  <c r="H91" s="1"/>
  <c r="F128"/>
  <c r="F90" s="1"/>
  <c r="G91"/>
  <c r="H90"/>
  <c r="H129"/>
  <c r="H128" s="1"/>
  <c r="E90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<sst xmlns="http://schemas.openxmlformats.org/spreadsheetml/2006/main" count="453" uniqueCount="328">
  <si>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</si>
  <si>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</si>
  <si>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</si>
  <si>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</si>
  <si>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</si>
  <si>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</si>
  <si>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</si>
  <si>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</si>
  <si>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</si>
  <si>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</si>
  <si>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</si>
  <si>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</si>
  <si>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</si>
  <si>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</si>
  <si>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по ОКПО</t>
  </si>
  <si>
    <t>22246730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</si>
  <si>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</si>
  <si>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</si>
  <si>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</si>
  <si>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</si>
  <si>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</si>
  <si>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</si>
  <si>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</si>
  <si>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</si>
  <si>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14740000416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</si>
  <si>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</si>
  <si>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</si>
  <si>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</si>
  <si>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</si>
  <si>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</si>
  <si>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</si>
  <si>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</si>
  <si>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</si>
  <si>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</si>
  <si>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</si>
  <si>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</si>
  <si>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</si>
  <si>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</si>
  <si>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</si>
  <si>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</si>
  <si>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</si>
  <si>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</si>
  <si>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</si>
  <si>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</si>
  <si>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</si>
  <si>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</si>
  <si>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</si>
  <si>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</si>
  <si>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</si>
  <si>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</si>
  <si>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</si>
  <si>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</si>
  <si>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</si>
  <si>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</si>
  <si>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</si>
  <si>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</si>
  <si>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</si>
  <si>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</si>
  <si>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</si>
  <si>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</si>
  <si>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</si>
  <si>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</si>
  <si>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</si>
  <si>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</si>
  <si>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</si>
  <si>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</si>
  <si>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</si>
  <si>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</si>
  <si>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</si>
  <si>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</si>
  <si>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</si>
  <si>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</si>
  <si>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</si>
  <si>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</si>
  <si>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</si>
  <si>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</si>
  <si>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</si>
  <si>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</si>
  <si>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</si>
  <si>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</si>
  <si>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</si>
  <si>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</si>
  <si>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</si>
  <si>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</si>
  <si>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</si>
  <si>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</si>
  <si>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</si>
  <si>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</si>
  <si>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</si>
  <si>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</si>
  <si>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</si>
  <si>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</si>
  <si>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</si>
  <si>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</si>
  <si>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</si>
  <si>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</si>
  <si>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</si>
  <si>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</si>
  <si>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</si>
  <si>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</si>
  <si>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</si>
  <si>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</si>
  <si>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</si>
  <si>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</si>
  <si>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</si>
  <si>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</si>
  <si>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</si>
  <si>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</si>
  <si>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</si>
  <si>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</si>
  <si>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</si>
  <si>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</si>
  <si>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</si>
  <si>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</si>
  <si>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</si>
  <si>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</si>
  <si>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</si>
  <si>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</si>
  <si>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</si>
  <si>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</si>
  <si>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</si>
  <si>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</si>
  <si>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</si>
  <si>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</si>
  <si>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</si>
  <si>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</si>
  <si>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</si>
  <si>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</si>
  <si>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</si>
  <si>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</si>
  <si>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</si>
  <si>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</si>
  <si>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</si>
  <si>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</si>
  <si>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</si>
  <si>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</si>
  <si>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</si>
  <si>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</si>
  <si>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</si>
  <si>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</si>
  <si>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</si>
  <si>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</si>
  <si>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</si>
  <si>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</si>
  <si>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</si>
  <si>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</si>
  <si>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</si>
  <si>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</si>
  <si>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</si>
  <si>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</si>
  <si>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</si>
  <si>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</si>
  <si>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</si>
  <si>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</si>
  <si>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</si>
  <si>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</si>
  <si>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</si>
  <si>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</si>
  <si>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</si>
  <si>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</si>
  <si>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</si>
  <si>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</si>
  <si>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</si>
  <si>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</si>
  <si>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</si>
  <si>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</si>
  <si>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</si>
  <si>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</si>
  <si>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</si>
  <si>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</si>
  <si>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</si>
  <si>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</si>
  <si>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</si>
  <si>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</si>
  <si>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</si>
  <si>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</si>
  <si>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</si>
  <si>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</si>
  <si>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</si>
  <si>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</si>
  <si>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</si>
  <si>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</si>
  <si>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</si>
  <si>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</si>
  <si>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</si>
  <si>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</si>
  <si>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</si>
  <si>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</si>
  <si>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</si>
  <si>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</si>
  <si>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</si>
  <si>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</si>
  <si>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</si>
  <si>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</si>
  <si>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</si>
  <si>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</si>
  <si>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</si>
  <si>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</si>
  <si>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</si>
  <si>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</si>
  <si>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</si>
  <si>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</si>
  <si>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</si>
  <si>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</si>
  <si>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</si>
  <si>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</si>
  <si>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</si>
  <si>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</si>
  <si>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</si>
  <si>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</si>
  <si>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</si>
  <si>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</si>
  <si>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</si>
  <si>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</si>
  <si>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</si>
  <si>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</si>
  <si>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</si>
  <si>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</si>
  <si>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</si>
  <si>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</si>
  <si>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</si>
  <si>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</si>
  <si>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</si>
  <si>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</si>
  <si>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</si>
  <si>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</si>
  <si>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</si>
  <si>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</si>
  <si>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</si>
  <si>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</si>
  <si>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</si>
  <si>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</si>
  <si>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</si>
  <si>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</si>
  <si>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</si>
  <si>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</si>
  <si>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</si>
  <si>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</si>
  <si>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</si>
  <si>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</si>
  <si>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</si>
  <si>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</si>
  <si>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</si>
  <si>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</si>
  <si>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</si>
  <si>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</si>
  <si>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</si>
  <si>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</si>
  <si>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</si>
  <si>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</si>
  <si>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</si>
  <si>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</si>
  <si>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</si>
  <si>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</si>
  <si>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</si>
  <si>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</si>
  <si>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</si>
  <si>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</si>
  <si>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</si>
  <si>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</si>
  <si>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</si>
  <si>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</si>
  <si>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</si>
  <si>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</si>
  <si>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</si>
  <si>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</si>
  <si>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</si>
  <si>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</si>
  <si>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</si>
  <si>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</si>
  <si>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</si>
  <si>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</si>
  <si>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</si>
  <si>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</si>
  <si>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</si>
  <si>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</si>
  <si>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</si>
  <si>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</si>
  <si>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</si>
  <si>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</si>
  <si>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</si>
  <si>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</si>
  <si>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</si>
  <si>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</si>
  <si>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</si>
  <si>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</si>
  <si>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</si>
  <si>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</si>
  <si>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</si>
  <si>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</si>
  <si>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</si>
  <si>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</si>
  <si>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</si>
  <si>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</si>
  <si>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</si>
  <si>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</si>
  <si>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</si>
  <si>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Бубнова Т.Н.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</si>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</sst>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8"/>
      <color rgb="FF22272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3" fillId="2" borderId="0" xfId="1" applyFont="1" applyFill="1" applyAlignment="1">
      <alignment horizontal="left"/>
    </xf>
    <xf numFmtId="49" fontId="3" fillId="2" borderId="0" xfId="1" applyNumberFormat="1" applyFont="1" applyFill="1"/>
    <xf numFmtId="0" fontId="3" fillId="2" borderId="0" xfId="1" applyFont="1" applyFill="1"/>
    <xf numFmtId="0" fontId="0" fillId="2" borderId="0" xfId="0" applyFill="1"/>
    <xf numFmtId="0" fontId="5" fillId="2" borderId="1" xfId="1" applyFont="1" applyFill="1" applyBorder="1" applyAlignment="1">
      <alignment horizontal="center"/>
    </xf>
    <xf numFmtId="49" fontId="5" fillId="2" borderId="0" xfId="1" applyNumberFormat="1" applyFont="1" applyFill="1"/>
    <xf numFmtId="0" fontId="5" fillId="2" borderId="0" xfId="1" applyFont="1" applyFill="1"/>
    <xf numFmtId="0" fontId="6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49" fontId="5" fillId="2" borderId="2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14" fontId="5" fillId="2" borderId="2" xfId="1" applyNumberFormat="1" applyFont="1" applyFill="1" applyBorder="1" applyAlignment="1" applyProtection="1">
      <alignment horizontal="center"/>
      <protection locked="0"/>
    </xf>
    <xf numFmtId="49" fontId="5" fillId="2" borderId="2" xfId="1" applyNumberFormat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>
      <alignment horizontal="center"/>
    </xf>
    <xf numFmtId="49" fontId="5" fillId="2" borderId="5" xfId="1" applyNumberFormat="1" applyFont="1" applyFill="1" applyBorder="1" applyAlignment="1" applyProtection="1">
      <alignment horizontal="center"/>
      <protection locked="0"/>
    </xf>
    <xf numFmtId="0" fontId="5" fillId="2" borderId="0" xfId="1" applyFont="1" applyFill="1" applyAlignment="1"/>
    <xf numFmtId="0" fontId="2" fillId="2" borderId="0" xfId="1" applyFill="1"/>
    <xf numFmtId="0" fontId="5" fillId="2" borderId="0" xfId="1" applyFont="1" applyFill="1" applyAlignment="1">
      <alignment horizontal="centerContinuous"/>
    </xf>
    <xf numFmtId="49" fontId="5" fillId="2" borderId="5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 applyProtection="1">
      <alignment horizontal="left"/>
    </xf>
    <xf numFmtId="0" fontId="5" fillId="2" borderId="9" xfId="1" applyFont="1" applyFill="1" applyBorder="1" applyAlignment="1" applyProtection="1">
      <alignment horizontal="center"/>
    </xf>
    <xf numFmtId="0" fontId="5" fillId="2" borderId="9" xfId="1" applyFont="1" applyFill="1" applyBorder="1" applyAlignment="1" applyProtection="1">
      <alignment horizontal="center" vertical="center" wrapText="1"/>
    </xf>
    <xf numFmtId="49" fontId="5" fillId="2" borderId="9" xfId="1" applyNumberFormat="1" applyFont="1" applyFill="1" applyBorder="1" applyAlignment="1" applyProtection="1">
      <alignment horizontal="center" vertical="center"/>
    </xf>
    <xf numFmtId="49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 vertical="center" wrapText="1"/>
    </xf>
    <xf numFmtId="49" fontId="5" fillId="2" borderId="12" xfId="1" applyNumberFormat="1" applyFont="1" applyFill="1" applyBorder="1" applyAlignment="1" applyProtection="1">
      <alignment horizontal="center" vertical="center"/>
    </xf>
    <xf numFmtId="49" fontId="5" fillId="2" borderId="13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49" fontId="5" fillId="2" borderId="16" xfId="1" applyNumberFormat="1" applyFont="1" applyFill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</xf>
    <xf numFmtId="164" fontId="8" fillId="2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2" borderId="24" xfId="1" applyNumberFormat="1" applyFont="1" applyFill="1" applyBorder="1" applyAlignment="1" applyProtection="1">
      <alignment horizontal="right"/>
    </xf>
    <xf numFmtId="49" fontId="8" fillId="3" borderId="21" xfId="1" applyNumberFormat="1" applyFont="1" applyFill="1" applyBorder="1" applyAlignment="1" applyProtection="1">
      <alignment horizontal="left" wrapText="1" indent="4"/>
    </xf>
    <xf numFmtId="49" fontId="8" fillId="3" borderId="22" xfId="1" applyNumberFormat="1" applyFont="1" applyFill="1" applyBorder="1" applyAlignment="1" applyProtection="1">
      <alignment horizontal="center"/>
    </xf>
    <xf numFmtId="49" fontId="8" fillId="3" borderId="23" xfId="1" applyNumberFormat="1" applyFont="1" applyFill="1" applyBorder="1" applyAlignment="1" applyProtection="1">
      <alignment horizontal="center"/>
      <protection locked="0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  <protection locked="0"/>
    </xf>
    <xf numFmtId="164" fontId="8" fillId="3" borderId="24" xfId="1" applyNumberFormat="1" applyFont="1" applyFill="1" applyBorder="1" applyAlignment="1" applyProtection="1">
      <alignment horizontal="right"/>
    </xf>
    <xf numFmtId="0" fontId="5" fillId="3" borderId="0" xfId="1" applyFont="1" applyFill="1"/>
    <xf numFmtId="49" fontId="8" fillId="2" borderId="21" xfId="1" applyNumberFormat="1" applyFont="1" applyFill="1" applyBorder="1" applyAlignment="1" applyProtection="1">
      <alignment horizontal="left" wrapText="1" indent="1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  <protection locked="0"/>
    </xf>
    <xf numFmtId="49" fontId="8" fillId="2" borderId="21" xfId="1" applyNumberFormat="1" applyFont="1" applyFill="1" applyBorder="1" applyAlignment="1" applyProtection="1">
      <alignment horizontal="left" wrapText="1" indent="3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2" borderId="26" xfId="1" applyNumberFormat="1" applyFont="1" applyFill="1" applyBorder="1" applyAlignment="1" applyProtection="1">
      <alignment horizontal="right"/>
    </xf>
    <xf numFmtId="164" fontId="8" fillId="2" borderId="27" xfId="1" applyNumberFormat="1" applyFont="1" applyFill="1" applyBorder="1" applyAlignment="1" applyProtection="1">
      <alignment horizontal="right"/>
    </xf>
    <xf numFmtId="0" fontId="5" fillId="2" borderId="0" xfId="1" applyFont="1" applyFill="1" applyProtection="1"/>
    <xf numFmtId="49" fontId="10" fillId="2" borderId="0" xfId="2" applyNumberFormat="1" applyFont="1" applyFill="1" applyAlignment="1">
      <alignment horizontal="left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2" borderId="19" xfId="1" applyNumberFormat="1" applyFont="1" applyFill="1" applyBorder="1" applyAlignment="1" applyProtection="1">
      <alignment horizontal="right"/>
    </xf>
    <xf numFmtId="164" fontId="5" fillId="2" borderId="20" xfId="1" applyNumberFormat="1" applyFont="1" applyFill="1" applyBorder="1" applyAlignment="1" applyProtection="1">
      <alignment horizontal="right"/>
    </xf>
    <xf numFmtId="49" fontId="5" fillId="3" borderId="21" xfId="1" applyNumberFormat="1" applyFont="1" applyFill="1" applyBorder="1" applyAlignment="1" applyProtection="1">
      <alignment horizontal="left" wrapText="1" indent="4"/>
    </xf>
    <xf numFmtId="49" fontId="5" fillId="3" borderId="22" xfId="1" applyNumberFormat="1" applyFont="1" applyFill="1" applyBorder="1" applyAlignment="1" applyProtection="1">
      <alignment horizontal="center"/>
    </xf>
    <xf numFmtId="49" fontId="5" fillId="3" borderId="23" xfId="1" applyNumberFormat="1" applyFont="1" applyFill="1" applyBorder="1" applyAlignment="1" applyProtection="1">
      <alignment horizontal="center"/>
      <protection locked="0"/>
    </xf>
    <xf numFmtId="164" fontId="5" fillId="3" borderId="23" xfId="1" applyNumberFormat="1" applyFont="1" applyFill="1" applyBorder="1" applyAlignment="1" applyProtection="1">
      <alignment horizontal="right"/>
      <protection locked="0"/>
    </xf>
    <xf numFmtId="164" fontId="5" fillId="3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1"/>
    </xf>
    <xf numFmtId="164" fontId="5" fillId="2" borderId="23" xfId="1" applyNumberFormat="1" applyFont="1" applyFill="1" applyBorder="1" applyAlignment="1" applyProtection="1">
      <alignment horizontal="right"/>
    </xf>
    <xf numFmtId="164" fontId="5" fillId="2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3" xfId="1" applyNumberFormat="1" applyFont="1" applyFill="1" applyBorder="1" applyAlignment="1" applyProtection="1">
      <alignment horizontal="center"/>
      <protection locked="0"/>
    </xf>
    <xf numFmtId="164" fontId="5" fillId="2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/>
    </xf>
    <xf numFmtId="164" fontId="5" fillId="2" borderId="26" xfId="1" applyNumberFormat="1" applyFont="1" applyFill="1" applyBorder="1" applyAlignment="1" applyProtection="1">
      <alignment horizontal="right"/>
    </xf>
    <xf numFmtId="164" fontId="5" fillId="2" borderId="27" xfId="1" applyNumberFormat="1" applyFont="1" applyFill="1" applyBorder="1" applyAlignment="1" applyProtection="1">
      <alignment horizontal="right"/>
    </xf>
    <xf numFmtId="0" fontId="5" fillId="2" borderId="9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/>
    </xf>
    <xf numFmtId="49" fontId="5" fillId="2" borderId="14" xfId="1" applyNumberFormat="1" applyFont="1" applyFill="1" applyBorder="1" applyAlignment="1" applyProtection="1">
      <alignment horizontal="center" vertical="center"/>
    </xf>
    <xf numFmtId="0" fontId="5" fillId="2" borderId="26" xfId="1" applyFont="1" applyFill="1" applyBorder="1" applyAlignment="1" applyProtection="1">
      <alignment horizontal="center" vertical="center"/>
    </xf>
    <xf numFmtId="0" fontId="5" fillId="2" borderId="28" xfId="1" applyFont="1" applyFill="1" applyBorder="1" applyAlignment="1" applyProtection="1">
      <alignment horizontal="center" vertic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2" borderId="9" xfId="1" applyNumberFormat="1" applyFont="1" applyFill="1" applyBorder="1" applyAlignment="1" applyProtection="1">
      <alignment horizontal="right"/>
      <protection locked="0"/>
    </xf>
    <xf numFmtId="164" fontId="5" fillId="2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2" borderId="26" xfId="1" applyNumberFormat="1" applyFont="1" applyFill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0" fontId="5" fillId="2" borderId="0" xfId="1" applyFont="1" applyFill="1" applyBorder="1"/>
    <xf numFmtId="49" fontId="5" fillId="2" borderId="0" xfId="1" applyNumberFormat="1" applyFont="1" applyFill="1" applyAlignment="1">
      <alignment wrapText="1"/>
    </xf>
    <xf numFmtId="164" fontId="5" fillId="2" borderId="26" xfId="1" applyNumberFormat="1" applyFont="1" applyFill="1" applyBorder="1" applyAlignment="1" applyProtection="1">
      <alignment horizontal="right"/>
      <protection locked="0"/>
    </xf>
    <xf numFmtId="49" fontId="5" fillId="2" borderId="0" xfId="1" applyNumberFormat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49" fontId="5" fillId="2" borderId="31" xfId="1" applyNumberFormat="1" applyFont="1" applyFill="1" applyBorder="1" applyAlignment="1">
      <alignment horizontal="center"/>
    </xf>
    <xf numFmtId="49" fontId="5" fillId="2" borderId="0" xfId="1" applyNumberFormat="1" applyFont="1" applyFill="1" applyBorder="1" applyAlignment="1">
      <alignment horizontal="center"/>
    </xf>
    <xf numFmtId="164" fontId="5" fillId="2" borderId="0" xfId="1" applyNumberFormat="1" applyFont="1" applyFill="1" applyBorder="1" applyAlignment="1" applyProtection="1">
      <alignment horizontal="center"/>
      <protection locked="0"/>
    </xf>
    <xf numFmtId="164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left" wrapText="1"/>
    </xf>
    <xf numFmtId="49" fontId="5" fillId="2" borderId="0" xfId="1" applyNumberFormat="1" applyFont="1" applyFill="1" applyBorder="1" applyAlignment="1">
      <alignment horizontal="right" wrapText="1"/>
    </xf>
    <xf numFmtId="49" fontId="5" fillId="2" borderId="3" xfId="1" applyNumberFormat="1" applyFont="1" applyFill="1" applyBorder="1" applyAlignment="1">
      <alignment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49" fontId="5" fillId="2" borderId="0" xfId="1" applyNumberFormat="1" applyFont="1" applyFill="1" applyAlignment="1">
      <alignment horizontal="center" wrapText="1"/>
    </xf>
    <xf numFmtId="49" fontId="5" fillId="2" borderId="6" xfId="1" applyNumberFormat="1" applyFont="1" applyFill="1" applyBorder="1" applyAlignment="1"/>
    <xf numFmtId="49" fontId="5" fillId="2" borderId="0" xfId="1" applyNumberFormat="1" applyFont="1" applyFill="1" applyAlignment="1">
      <alignment horizontal="left" wrapText="1"/>
    </xf>
    <xf numFmtId="49" fontId="13" fillId="2" borderId="0" xfId="1" applyNumberFormat="1" applyFont="1" applyFill="1" applyAlignment="1">
      <alignment horizontal="right" wrapText="1"/>
    </xf>
    <xf numFmtId="49" fontId="5" fillId="2" borderId="0" xfId="1" applyNumberFormat="1" applyFont="1" applyFill="1" applyAlignment="1">
      <alignment horizontal="right" wrapText="1"/>
    </xf>
    <xf numFmtId="49" fontId="5" fillId="2" borderId="3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Alignment="1">
      <alignment wrapText="1"/>
    </xf>
    <xf numFmtId="49" fontId="5" fillId="2" borderId="0" xfId="1" applyNumberFormat="1" applyFont="1" applyFill="1" applyAlignment="1" applyProtection="1">
      <alignment horizontal="left" wrapText="1"/>
      <protection locked="0"/>
    </xf>
    <xf numFmtId="49" fontId="5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Alignment="1">
      <alignment horizontal="left" wrapText="1"/>
    </xf>
    <xf numFmtId="0" fontId="19" fillId="0" borderId="0" xfId="0" applyFont="1"/>
    <xf numFmtId="0" fontId="2" fillId="2" borderId="6" xfId="1" applyNumberFormat="1" applyFill="1" applyBorder="1" applyAlignment="1" applyProtection="1">
      <alignment horizontal="left" wrapText="1"/>
      <protection locked="0"/>
    </xf>
    <xf numFmtId="0" fontId="2" fillId="2" borderId="3" xfId="1" applyNumberFormat="1" applyFill="1" applyBorder="1" applyAlignment="1" applyProtection="1">
      <alignment horizontal="left" wrapText="1"/>
      <protection locked="0"/>
    </xf>
    <xf numFmtId="0" fontId="4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0" xfId="1" applyFill="1" applyBorder="1" applyAlignment="1">
      <alignment horizontal="center"/>
    </xf>
    <xf numFmtId="0" fontId="5" fillId="2" borderId="3" xfId="1" applyFont="1" applyFill="1" applyBorder="1" applyAlignment="1" applyProtection="1">
      <alignment horizontal="center"/>
      <protection locked="0"/>
    </xf>
    <xf numFmtId="0" fontId="2" fillId="2" borderId="4" xfId="1" applyNumberFormat="1" applyFill="1" applyBorder="1" applyAlignment="1" applyProtection="1">
      <alignment horizontal="left" wrapText="1"/>
      <protection locked="0"/>
    </xf>
    <xf numFmtId="49" fontId="5" fillId="2" borderId="6" xfId="1" applyNumberFormat="1" applyFont="1" applyFill="1" applyBorder="1" applyAlignment="1">
      <alignment horizont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0" fontId="5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32" xfId="1" applyFont="1" applyFill="1" applyBorder="1" applyAlignment="1">
      <alignment horizontal="center"/>
    </xf>
    <xf numFmtId="0" fontId="3" fillId="2" borderId="33" xfId="1" applyFont="1" applyFill="1" applyBorder="1" applyAlignment="1">
      <alignment horizontal="center"/>
    </xf>
    <xf numFmtId="0" fontId="14" fillId="2" borderId="33" xfId="1" applyFont="1" applyFill="1" applyBorder="1" applyAlignment="1">
      <alignment horizontal="center" vertical="center"/>
    </xf>
    <xf numFmtId="0" fontId="14" fillId="2" borderId="34" xfId="1" applyFont="1" applyFill="1" applyBorder="1" applyAlignment="1">
      <alignment horizontal="center" vertical="center"/>
    </xf>
    <xf numFmtId="0" fontId="15" fillId="3" borderId="35" xfId="1" applyFont="1" applyFill="1" applyBorder="1" applyAlignment="1">
      <alignment horizontal="right"/>
    </xf>
    <xf numFmtId="0" fontId="15" fillId="3" borderId="36" xfId="1" applyFont="1" applyFill="1" applyBorder="1" applyAlignment="1">
      <alignment horizontal="right"/>
    </xf>
    <xf numFmtId="49" fontId="16" fillId="3" borderId="36" xfId="1" applyNumberFormat="1" applyFont="1" applyFill="1" applyBorder="1" applyAlignment="1">
      <alignment horizontal="left" indent="1"/>
    </xf>
    <xf numFmtId="49" fontId="16" fillId="3" borderId="37" xfId="1" applyNumberFormat="1" applyFont="1" applyFill="1" applyBorder="1" applyAlignment="1">
      <alignment horizontal="left" indent="1"/>
    </xf>
    <xf numFmtId="0" fontId="15" fillId="3" borderId="38" xfId="1" applyFont="1" applyFill="1" applyBorder="1" applyAlignment="1">
      <alignment horizontal="right"/>
    </xf>
    <xf numFmtId="0" fontId="15" fillId="3" borderId="0" xfId="1" applyFont="1" applyFill="1" applyBorder="1" applyAlignment="1">
      <alignment horizontal="right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39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39" xfId="1" applyNumberFormat="1" applyFont="1" applyFill="1" applyBorder="1" applyAlignment="1">
      <alignment horizontal="left" indent="1"/>
    </xf>
    <xf numFmtId="0" fontId="17" fillId="3" borderId="36" xfId="1" applyFont="1" applyFill="1" applyBorder="1" applyAlignment="1">
      <alignment horizontal="center"/>
    </xf>
    <xf numFmtId="49" fontId="17" fillId="3" borderId="36" xfId="1" applyNumberFormat="1" applyFont="1" applyFill="1" applyBorder="1" applyAlignment="1">
      <alignment horizontal="left" indent="1"/>
    </xf>
    <xf numFmtId="0" fontId="15" fillId="3" borderId="40" xfId="1" applyFont="1" applyFill="1" applyBorder="1" applyAlignment="1">
      <alignment horizontal="right"/>
    </xf>
    <xf numFmtId="0" fontId="15" fillId="3" borderId="41" xfId="1" applyFont="1" applyFill="1" applyBorder="1" applyAlignment="1">
      <alignment horizontal="right"/>
    </xf>
    <xf numFmtId="49" fontId="16" fillId="3" borderId="41" xfId="1" applyNumberFormat="1" applyFont="1" applyFill="1" applyBorder="1" applyAlignment="1">
      <alignment horizontal="left" wrapText="1" indent="1"/>
    </xf>
    <xf numFmtId="49" fontId="16" fillId="3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7751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49" zoomScaleNormal="100" workbookViewId="0">
      <selection activeCell="P151" sqref="P151"/>
    </sheetView>
  </sheetViews>
  <sheetFormatPr defaultRowHeight="15"/>
  <cols>
    <col min="1" max="1" width="0.85546875" style="4" customWidth="1"/>
    <col min="2" max="2" width="62.28515625" style="4" customWidth="1"/>
    <col min="3" max="3" width="4.7109375" style="4" customWidth="1"/>
    <col min="4" max="4" width="5.5703125" style="4" customWidth="1"/>
    <col min="5" max="8" width="17.7109375" style="4" customWidth="1"/>
    <col min="9" max="9" width="9.140625" style="4" hidden="1" customWidth="1"/>
    <col min="10" max="10" width="10.28515625" style="4" hidden="1" customWidth="1"/>
    <col min="11" max="11" width="0.85546875" style="4" customWidth="1"/>
    <col min="12" max="256" width="9.140625" style="4"/>
    <col min="257" max="257" width="0.85546875" style="4" customWidth="1"/>
    <col min="258" max="258" width="62.28515625" style="4" customWidth="1"/>
    <col min="259" max="259" width="4.7109375" style="4" customWidth="1"/>
    <col min="260" max="260" width="5.5703125" style="4" customWidth="1"/>
    <col min="261" max="264" width="17.7109375" style="4" customWidth="1"/>
    <col min="265" max="266" width="0" style="4" hidden="1" customWidth="1"/>
    <col min="267" max="267" width="0.85546875" style="4" customWidth="1"/>
    <col min="268" max="512" width="9.140625" style="4"/>
    <col min="513" max="513" width="0.85546875" style="4" customWidth="1"/>
    <col min="514" max="514" width="62.28515625" style="4" customWidth="1"/>
    <col min="515" max="515" width="4.7109375" style="4" customWidth="1"/>
    <col min="516" max="516" width="5.5703125" style="4" customWidth="1"/>
    <col min="517" max="520" width="17.7109375" style="4" customWidth="1"/>
    <col min="521" max="522" width="0" style="4" hidden="1" customWidth="1"/>
    <col min="523" max="523" width="0.85546875" style="4" customWidth="1"/>
    <col min="524" max="768" width="9.140625" style="4"/>
    <col min="769" max="769" width="0.85546875" style="4" customWidth="1"/>
    <col min="770" max="770" width="62.28515625" style="4" customWidth="1"/>
    <col min="771" max="771" width="4.7109375" style="4" customWidth="1"/>
    <col min="772" max="772" width="5.5703125" style="4" customWidth="1"/>
    <col min="773" max="776" width="17.7109375" style="4" customWidth="1"/>
    <col min="777" max="778" width="0" style="4" hidden="1" customWidth="1"/>
    <col min="779" max="779" width="0.85546875" style="4" customWidth="1"/>
    <col min="780" max="1024" width="9.140625" style="4"/>
    <col min="1025" max="1025" width="0.85546875" style="4" customWidth="1"/>
    <col min="1026" max="1026" width="62.28515625" style="4" customWidth="1"/>
    <col min="1027" max="1027" width="4.7109375" style="4" customWidth="1"/>
    <col min="1028" max="1028" width="5.5703125" style="4" customWidth="1"/>
    <col min="1029" max="1032" width="17.7109375" style="4" customWidth="1"/>
    <col min="1033" max="1034" width="0" style="4" hidden="1" customWidth="1"/>
    <col min="1035" max="1035" width="0.85546875" style="4" customWidth="1"/>
    <col min="1036" max="1280" width="9.140625" style="4"/>
    <col min="1281" max="1281" width="0.85546875" style="4" customWidth="1"/>
    <col min="1282" max="1282" width="62.28515625" style="4" customWidth="1"/>
    <col min="1283" max="1283" width="4.7109375" style="4" customWidth="1"/>
    <col min="1284" max="1284" width="5.5703125" style="4" customWidth="1"/>
    <col min="1285" max="1288" width="17.7109375" style="4" customWidth="1"/>
    <col min="1289" max="1290" width="0" style="4" hidden="1" customWidth="1"/>
    <col min="1291" max="1291" width="0.85546875" style="4" customWidth="1"/>
    <col min="1292" max="1536" width="9.140625" style="4"/>
    <col min="1537" max="1537" width="0.85546875" style="4" customWidth="1"/>
    <col min="1538" max="1538" width="62.28515625" style="4" customWidth="1"/>
    <col min="1539" max="1539" width="4.7109375" style="4" customWidth="1"/>
    <col min="1540" max="1540" width="5.5703125" style="4" customWidth="1"/>
    <col min="1541" max="1544" width="17.7109375" style="4" customWidth="1"/>
    <col min="1545" max="1546" width="0" style="4" hidden="1" customWidth="1"/>
    <col min="1547" max="1547" width="0.85546875" style="4" customWidth="1"/>
    <col min="1548" max="1792" width="9.140625" style="4"/>
    <col min="1793" max="1793" width="0.85546875" style="4" customWidth="1"/>
    <col min="1794" max="1794" width="62.28515625" style="4" customWidth="1"/>
    <col min="1795" max="1795" width="4.7109375" style="4" customWidth="1"/>
    <col min="1796" max="1796" width="5.5703125" style="4" customWidth="1"/>
    <col min="1797" max="1800" width="17.7109375" style="4" customWidth="1"/>
    <col min="1801" max="1802" width="0" style="4" hidden="1" customWidth="1"/>
    <col min="1803" max="1803" width="0.85546875" style="4" customWidth="1"/>
    <col min="1804" max="2048" width="9.140625" style="4"/>
    <col min="2049" max="2049" width="0.85546875" style="4" customWidth="1"/>
    <col min="2050" max="2050" width="62.28515625" style="4" customWidth="1"/>
    <col min="2051" max="2051" width="4.7109375" style="4" customWidth="1"/>
    <col min="2052" max="2052" width="5.5703125" style="4" customWidth="1"/>
    <col min="2053" max="2056" width="17.7109375" style="4" customWidth="1"/>
    <col min="2057" max="2058" width="0" style="4" hidden="1" customWidth="1"/>
    <col min="2059" max="2059" width="0.85546875" style="4" customWidth="1"/>
    <col min="2060" max="2304" width="9.140625" style="4"/>
    <col min="2305" max="2305" width="0.85546875" style="4" customWidth="1"/>
    <col min="2306" max="2306" width="62.28515625" style="4" customWidth="1"/>
    <col min="2307" max="2307" width="4.7109375" style="4" customWidth="1"/>
    <col min="2308" max="2308" width="5.5703125" style="4" customWidth="1"/>
    <col min="2309" max="2312" width="17.7109375" style="4" customWidth="1"/>
    <col min="2313" max="2314" width="0" style="4" hidden="1" customWidth="1"/>
    <col min="2315" max="2315" width="0.85546875" style="4" customWidth="1"/>
    <col min="2316" max="2560" width="9.140625" style="4"/>
    <col min="2561" max="2561" width="0.85546875" style="4" customWidth="1"/>
    <col min="2562" max="2562" width="62.28515625" style="4" customWidth="1"/>
    <col min="2563" max="2563" width="4.7109375" style="4" customWidth="1"/>
    <col min="2564" max="2564" width="5.5703125" style="4" customWidth="1"/>
    <col min="2565" max="2568" width="17.7109375" style="4" customWidth="1"/>
    <col min="2569" max="2570" width="0" style="4" hidden="1" customWidth="1"/>
    <col min="2571" max="2571" width="0.85546875" style="4" customWidth="1"/>
    <col min="2572" max="2816" width="9.140625" style="4"/>
    <col min="2817" max="2817" width="0.85546875" style="4" customWidth="1"/>
    <col min="2818" max="2818" width="62.28515625" style="4" customWidth="1"/>
    <col min="2819" max="2819" width="4.7109375" style="4" customWidth="1"/>
    <col min="2820" max="2820" width="5.5703125" style="4" customWidth="1"/>
    <col min="2821" max="2824" width="17.7109375" style="4" customWidth="1"/>
    <col min="2825" max="2826" width="0" style="4" hidden="1" customWidth="1"/>
    <col min="2827" max="2827" width="0.85546875" style="4" customWidth="1"/>
    <col min="2828" max="3072" width="9.140625" style="4"/>
    <col min="3073" max="3073" width="0.85546875" style="4" customWidth="1"/>
    <col min="3074" max="3074" width="62.28515625" style="4" customWidth="1"/>
    <col min="3075" max="3075" width="4.7109375" style="4" customWidth="1"/>
    <col min="3076" max="3076" width="5.5703125" style="4" customWidth="1"/>
    <col min="3077" max="3080" width="17.7109375" style="4" customWidth="1"/>
    <col min="3081" max="3082" width="0" style="4" hidden="1" customWidth="1"/>
    <col min="3083" max="3083" width="0.85546875" style="4" customWidth="1"/>
    <col min="3084" max="3328" width="9.140625" style="4"/>
    <col min="3329" max="3329" width="0.85546875" style="4" customWidth="1"/>
    <col min="3330" max="3330" width="62.28515625" style="4" customWidth="1"/>
    <col min="3331" max="3331" width="4.7109375" style="4" customWidth="1"/>
    <col min="3332" max="3332" width="5.5703125" style="4" customWidth="1"/>
    <col min="3333" max="3336" width="17.7109375" style="4" customWidth="1"/>
    <col min="3337" max="3338" width="0" style="4" hidden="1" customWidth="1"/>
    <col min="3339" max="3339" width="0.85546875" style="4" customWidth="1"/>
    <col min="3340" max="3584" width="9.140625" style="4"/>
    <col min="3585" max="3585" width="0.85546875" style="4" customWidth="1"/>
    <col min="3586" max="3586" width="62.28515625" style="4" customWidth="1"/>
    <col min="3587" max="3587" width="4.7109375" style="4" customWidth="1"/>
    <col min="3588" max="3588" width="5.5703125" style="4" customWidth="1"/>
    <col min="3589" max="3592" width="17.7109375" style="4" customWidth="1"/>
    <col min="3593" max="3594" width="0" style="4" hidden="1" customWidth="1"/>
    <col min="3595" max="3595" width="0.85546875" style="4" customWidth="1"/>
    <col min="3596" max="3840" width="9.140625" style="4"/>
    <col min="3841" max="3841" width="0.85546875" style="4" customWidth="1"/>
    <col min="3842" max="3842" width="62.28515625" style="4" customWidth="1"/>
    <col min="3843" max="3843" width="4.7109375" style="4" customWidth="1"/>
    <col min="3844" max="3844" width="5.5703125" style="4" customWidth="1"/>
    <col min="3845" max="3848" width="17.7109375" style="4" customWidth="1"/>
    <col min="3849" max="3850" width="0" style="4" hidden="1" customWidth="1"/>
    <col min="3851" max="3851" width="0.85546875" style="4" customWidth="1"/>
    <col min="3852" max="4096" width="9.140625" style="4"/>
    <col min="4097" max="4097" width="0.85546875" style="4" customWidth="1"/>
    <col min="4098" max="4098" width="62.28515625" style="4" customWidth="1"/>
    <col min="4099" max="4099" width="4.7109375" style="4" customWidth="1"/>
    <col min="4100" max="4100" width="5.5703125" style="4" customWidth="1"/>
    <col min="4101" max="4104" width="17.7109375" style="4" customWidth="1"/>
    <col min="4105" max="4106" width="0" style="4" hidden="1" customWidth="1"/>
    <col min="4107" max="4107" width="0.85546875" style="4" customWidth="1"/>
    <col min="4108" max="4352" width="9.140625" style="4"/>
    <col min="4353" max="4353" width="0.85546875" style="4" customWidth="1"/>
    <col min="4354" max="4354" width="62.28515625" style="4" customWidth="1"/>
    <col min="4355" max="4355" width="4.7109375" style="4" customWidth="1"/>
    <col min="4356" max="4356" width="5.5703125" style="4" customWidth="1"/>
    <col min="4357" max="4360" width="17.7109375" style="4" customWidth="1"/>
    <col min="4361" max="4362" width="0" style="4" hidden="1" customWidth="1"/>
    <col min="4363" max="4363" width="0.85546875" style="4" customWidth="1"/>
    <col min="4364" max="4608" width="9.140625" style="4"/>
    <col min="4609" max="4609" width="0.85546875" style="4" customWidth="1"/>
    <col min="4610" max="4610" width="62.28515625" style="4" customWidth="1"/>
    <col min="4611" max="4611" width="4.7109375" style="4" customWidth="1"/>
    <col min="4612" max="4612" width="5.5703125" style="4" customWidth="1"/>
    <col min="4613" max="4616" width="17.7109375" style="4" customWidth="1"/>
    <col min="4617" max="4618" width="0" style="4" hidden="1" customWidth="1"/>
    <col min="4619" max="4619" width="0.85546875" style="4" customWidth="1"/>
    <col min="4620" max="4864" width="9.140625" style="4"/>
    <col min="4865" max="4865" width="0.85546875" style="4" customWidth="1"/>
    <col min="4866" max="4866" width="62.28515625" style="4" customWidth="1"/>
    <col min="4867" max="4867" width="4.7109375" style="4" customWidth="1"/>
    <col min="4868" max="4868" width="5.5703125" style="4" customWidth="1"/>
    <col min="4869" max="4872" width="17.7109375" style="4" customWidth="1"/>
    <col min="4873" max="4874" width="0" style="4" hidden="1" customWidth="1"/>
    <col min="4875" max="4875" width="0.85546875" style="4" customWidth="1"/>
    <col min="4876" max="5120" width="9.140625" style="4"/>
    <col min="5121" max="5121" width="0.85546875" style="4" customWidth="1"/>
    <col min="5122" max="5122" width="62.28515625" style="4" customWidth="1"/>
    <col min="5123" max="5123" width="4.7109375" style="4" customWidth="1"/>
    <col min="5124" max="5124" width="5.5703125" style="4" customWidth="1"/>
    <col min="5125" max="5128" width="17.7109375" style="4" customWidth="1"/>
    <col min="5129" max="5130" width="0" style="4" hidden="1" customWidth="1"/>
    <col min="5131" max="5131" width="0.85546875" style="4" customWidth="1"/>
    <col min="5132" max="5376" width="9.140625" style="4"/>
    <col min="5377" max="5377" width="0.85546875" style="4" customWidth="1"/>
    <col min="5378" max="5378" width="62.28515625" style="4" customWidth="1"/>
    <col min="5379" max="5379" width="4.7109375" style="4" customWidth="1"/>
    <col min="5380" max="5380" width="5.5703125" style="4" customWidth="1"/>
    <col min="5381" max="5384" width="17.7109375" style="4" customWidth="1"/>
    <col min="5385" max="5386" width="0" style="4" hidden="1" customWidth="1"/>
    <col min="5387" max="5387" width="0.85546875" style="4" customWidth="1"/>
    <col min="5388" max="5632" width="9.140625" style="4"/>
    <col min="5633" max="5633" width="0.85546875" style="4" customWidth="1"/>
    <col min="5634" max="5634" width="62.28515625" style="4" customWidth="1"/>
    <col min="5635" max="5635" width="4.7109375" style="4" customWidth="1"/>
    <col min="5636" max="5636" width="5.5703125" style="4" customWidth="1"/>
    <col min="5637" max="5640" width="17.7109375" style="4" customWidth="1"/>
    <col min="5641" max="5642" width="0" style="4" hidden="1" customWidth="1"/>
    <col min="5643" max="5643" width="0.85546875" style="4" customWidth="1"/>
    <col min="5644" max="5888" width="9.140625" style="4"/>
    <col min="5889" max="5889" width="0.85546875" style="4" customWidth="1"/>
    <col min="5890" max="5890" width="62.28515625" style="4" customWidth="1"/>
    <col min="5891" max="5891" width="4.7109375" style="4" customWidth="1"/>
    <col min="5892" max="5892" width="5.5703125" style="4" customWidth="1"/>
    <col min="5893" max="5896" width="17.7109375" style="4" customWidth="1"/>
    <col min="5897" max="5898" width="0" style="4" hidden="1" customWidth="1"/>
    <col min="5899" max="5899" width="0.85546875" style="4" customWidth="1"/>
    <col min="5900" max="6144" width="9.140625" style="4"/>
    <col min="6145" max="6145" width="0.85546875" style="4" customWidth="1"/>
    <col min="6146" max="6146" width="62.28515625" style="4" customWidth="1"/>
    <col min="6147" max="6147" width="4.7109375" style="4" customWidth="1"/>
    <col min="6148" max="6148" width="5.5703125" style="4" customWidth="1"/>
    <col min="6149" max="6152" width="17.7109375" style="4" customWidth="1"/>
    <col min="6153" max="6154" width="0" style="4" hidden="1" customWidth="1"/>
    <col min="6155" max="6155" width="0.85546875" style="4" customWidth="1"/>
    <col min="6156" max="6400" width="9.140625" style="4"/>
    <col min="6401" max="6401" width="0.85546875" style="4" customWidth="1"/>
    <col min="6402" max="6402" width="62.28515625" style="4" customWidth="1"/>
    <col min="6403" max="6403" width="4.7109375" style="4" customWidth="1"/>
    <col min="6404" max="6404" width="5.5703125" style="4" customWidth="1"/>
    <col min="6405" max="6408" width="17.7109375" style="4" customWidth="1"/>
    <col min="6409" max="6410" width="0" style="4" hidden="1" customWidth="1"/>
    <col min="6411" max="6411" width="0.85546875" style="4" customWidth="1"/>
    <col min="6412" max="6656" width="9.140625" style="4"/>
    <col min="6657" max="6657" width="0.85546875" style="4" customWidth="1"/>
    <col min="6658" max="6658" width="62.28515625" style="4" customWidth="1"/>
    <col min="6659" max="6659" width="4.7109375" style="4" customWidth="1"/>
    <col min="6660" max="6660" width="5.5703125" style="4" customWidth="1"/>
    <col min="6661" max="6664" width="17.7109375" style="4" customWidth="1"/>
    <col min="6665" max="6666" width="0" style="4" hidden="1" customWidth="1"/>
    <col min="6667" max="6667" width="0.85546875" style="4" customWidth="1"/>
    <col min="6668" max="6912" width="9.140625" style="4"/>
    <col min="6913" max="6913" width="0.85546875" style="4" customWidth="1"/>
    <col min="6914" max="6914" width="62.28515625" style="4" customWidth="1"/>
    <col min="6915" max="6915" width="4.7109375" style="4" customWidth="1"/>
    <col min="6916" max="6916" width="5.5703125" style="4" customWidth="1"/>
    <col min="6917" max="6920" width="17.7109375" style="4" customWidth="1"/>
    <col min="6921" max="6922" width="0" style="4" hidden="1" customWidth="1"/>
    <col min="6923" max="6923" width="0.85546875" style="4" customWidth="1"/>
    <col min="6924" max="7168" width="9.140625" style="4"/>
    <col min="7169" max="7169" width="0.85546875" style="4" customWidth="1"/>
    <col min="7170" max="7170" width="62.28515625" style="4" customWidth="1"/>
    <col min="7171" max="7171" width="4.7109375" style="4" customWidth="1"/>
    <col min="7172" max="7172" width="5.5703125" style="4" customWidth="1"/>
    <col min="7173" max="7176" width="17.7109375" style="4" customWidth="1"/>
    <col min="7177" max="7178" width="0" style="4" hidden="1" customWidth="1"/>
    <col min="7179" max="7179" width="0.85546875" style="4" customWidth="1"/>
    <col min="7180" max="7424" width="9.140625" style="4"/>
    <col min="7425" max="7425" width="0.85546875" style="4" customWidth="1"/>
    <col min="7426" max="7426" width="62.28515625" style="4" customWidth="1"/>
    <col min="7427" max="7427" width="4.7109375" style="4" customWidth="1"/>
    <col min="7428" max="7428" width="5.5703125" style="4" customWidth="1"/>
    <col min="7429" max="7432" width="17.7109375" style="4" customWidth="1"/>
    <col min="7433" max="7434" width="0" style="4" hidden="1" customWidth="1"/>
    <col min="7435" max="7435" width="0.85546875" style="4" customWidth="1"/>
    <col min="7436" max="7680" width="9.140625" style="4"/>
    <col min="7681" max="7681" width="0.85546875" style="4" customWidth="1"/>
    <col min="7682" max="7682" width="62.28515625" style="4" customWidth="1"/>
    <col min="7683" max="7683" width="4.7109375" style="4" customWidth="1"/>
    <col min="7684" max="7684" width="5.5703125" style="4" customWidth="1"/>
    <col min="7685" max="7688" width="17.7109375" style="4" customWidth="1"/>
    <col min="7689" max="7690" width="0" style="4" hidden="1" customWidth="1"/>
    <col min="7691" max="7691" width="0.85546875" style="4" customWidth="1"/>
    <col min="7692" max="7936" width="9.140625" style="4"/>
    <col min="7937" max="7937" width="0.85546875" style="4" customWidth="1"/>
    <col min="7938" max="7938" width="62.28515625" style="4" customWidth="1"/>
    <col min="7939" max="7939" width="4.7109375" style="4" customWidth="1"/>
    <col min="7940" max="7940" width="5.5703125" style="4" customWidth="1"/>
    <col min="7941" max="7944" width="17.7109375" style="4" customWidth="1"/>
    <col min="7945" max="7946" width="0" style="4" hidden="1" customWidth="1"/>
    <col min="7947" max="7947" width="0.85546875" style="4" customWidth="1"/>
    <col min="7948" max="8192" width="9.140625" style="4"/>
    <col min="8193" max="8193" width="0.85546875" style="4" customWidth="1"/>
    <col min="8194" max="8194" width="62.28515625" style="4" customWidth="1"/>
    <col min="8195" max="8195" width="4.7109375" style="4" customWidth="1"/>
    <col min="8196" max="8196" width="5.5703125" style="4" customWidth="1"/>
    <col min="8197" max="8200" width="17.7109375" style="4" customWidth="1"/>
    <col min="8201" max="8202" width="0" style="4" hidden="1" customWidth="1"/>
    <col min="8203" max="8203" width="0.85546875" style="4" customWidth="1"/>
    <col min="8204" max="8448" width="9.140625" style="4"/>
    <col min="8449" max="8449" width="0.85546875" style="4" customWidth="1"/>
    <col min="8450" max="8450" width="62.28515625" style="4" customWidth="1"/>
    <col min="8451" max="8451" width="4.7109375" style="4" customWidth="1"/>
    <col min="8452" max="8452" width="5.5703125" style="4" customWidth="1"/>
    <col min="8453" max="8456" width="17.7109375" style="4" customWidth="1"/>
    <col min="8457" max="8458" width="0" style="4" hidden="1" customWidth="1"/>
    <col min="8459" max="8459" width="0.85546875" style="4" customWidth="1"/>
    <col min="8460" max="8704" width="9.140625" style="4"/>
    <col min="8705" max="8705" width="0.85546875" style="4" customWidth="1"/>
    <col min="8706" max="8706" width="62.28515625" style="4" customWidth="1"/>
    <col min="8707" max="8707" width="4.7109375" style="4" customWidth="1"/>
    <col min="8708" max="8708" width="5.5703125" style="4" customWidth="1"/>
    <col min="8709" max="8712" width="17.7109375" style="4" customWidth="1"/>
    <col min="8713" max="8714" width="0" style="4" hidden="1" customWidth="1"/>
    <col min="8715" max="8715" width="0.85546875" style="4" customWidth="1"/>
    <col min="8716" max="8960" width="9.140625" style="4"/>
    <col min="8961" max="8961" width="0.85546875" style="4" customWidth="1"/>
    <col min="8962" max="8962" width="62.28515625" style="4" customWidth="1"/>
    <col min="8963" max="8963" width="4.7109375" style="4" customWidth="1"/>
    <col min="8964" max="8964" width="5.5703125" style="4" customWidth="1"/>
    <col min="8965" max="8968" width="17.7109375" style="4" customWidth="1"/>
    <col min="8969" max="8970" width="0" style="4" hidden="1" customWidth="1"/>
    <col min="8971" max="8971" width="0.85546875" style="4" customWidth="1"/>
    <col min="8972" max="9216" width="9.140625" style="4"/>
    <col min="9217" max="9217" width="0.85546875" style="4" customWidth="1"/>
    <col min="9218" max="9218" width="62.28515625" style="4" customWidth="1"/>
    <col min="9219" max="9219" width="4.7109375" style="4" customWidth="1"/>
    <col min="9220" max="9220" width="5.5703125" style="4" customWidth="1"/>
    <col min="9221" max="9224" width="17.7109375" style="4" customWidth="1"/>
    <col min="9225" max="9226" width="0" style="4" hidden="1" customWidth="1"/>
    <col min="9227" max="9227" width="0.85546875" style="4" customWidth="1"/>
    <col min="9228" max="9472" width="9.140625" style="4"/>
    <col min="9473" max="9473" width="0.85546875" style="4" customWidth="1"/>
    <col min="9474" max="9474" width="62.28515625" style="4" customWidth="1"/>
    <col min="9475" max="9475" width="4.7109375" style="4" customWidth="1"/>
    <col min="9476" max="9476" width="5.5703125" style="4" customWidth="1"/>
    <col min="9477" max="9480" width="17.7109375" style="4" customWidth="1"/>
    <col min="9481" max="9482" width="0" style="4" hidden="1" customWidth="1"/>
    <col min="9483" max="9483" width="0.85546875" style="4" customWidth="1"/>
    <col min="9484" max="9728" width="9.140625" style="4"/>
    <col min="9729" max="9729" width="0.85546875" style="4" customWidth="1"/>
    <col min="9730" max="9730" width="62.28515625" style="4" customWidth="1"/>
    <col min="9731" max="9731" width="4.7109375" style="4" customWidth="1"/>
    <col min="9732" max="9732" width="5.5703125" style="4" customWidth="1"/>
    <col min="9733" max="9736" width="17.7109375" style="4" customWidth="1"/>
    <col min="9737" max="9738" width="0" style="4" hidden="1" customWidth="1"/>
    <col min="9739" max="9739" width="0.85546875" style="4" customWidth="1"/>
    <col min="9740" max="9984" width="9.140625" style="4"/>
    <col min="9985" max="9985" width="0.85546875" style="4" customWidth="1"/>
    <col min="9986" max="9986" width="62.28515625" style="4" customWidth="1"/>
    <col min="9987" max="9987" width="4.7109375" style="4" customWidth="1"/>
    <col min="9988" max="9988" width="5.5703125" style="4" customWidth="1"/>
    <col min="9989" max="9992" width="17.7109375" style="4" customWidth="1"/>
    <col min="9993" max="9994" width="0" style="4" hidden="1" customWidth="1"/>
    <col min="9995" max="9995" width="0.85546875" style="4" customWidth="1"/>
    <col min="9996" max="10240" width="9.140625" style="4"/>
    <col min="10241" max="10241" width="0.85546875" style="4" customWidth="1"/>
    <col min="10242" max="10242" width="62.28515625" style="4" customWidth="1"/>
    <col min="10243" max="10243" width="4.7109375" style="4" customWidth="1"/>
    <col min="10244" max="10244" width="5.5703125" style="4" customWidth="1"/>
    <col min="10245" max="10248" width="17.7109375" style="4" customWidth="1"/>
    <col min="10249" max="10250" width="0" style="4" hidden="1" customWidth="1"/>
    <col min="10251" max="10251" width="0.85546875" style="4" customWidth="1"/>
    <col min="10252" max="10496" width="9.140625" style="4"/>
    <col min="10497" max="10497" width="0.85546875" style="4" customWidth="1"/>
    <col min="10498" max="10498" width="62.28515625" style="4" customWidth="1"/>
    <col min="10499" max="10499" width="4.7109375" style="4" customWidth="1"/>
    <col min="10500" max="10500" width="5.5703125" style="4" customWidth="1"/>
    <col min="10501" max="10504" width="17.7109375" style="4" customWidth="1"/>
    <col min="10505" max="10506" width="0" style="4" hidden="1" customWidth="1"/>
    <col min="10507" max="10507" width="0.85546875" style="4" customWidth="1"/>
    <col min="10508" max="10752" width="9.140625" style="4"/>
    <col min="10753" max="10753" width="0.85546875" style="4" customWidth="1"/>
    <col min="10754" max="10754" width="62.28515625" style="4" customWidth="1"/>
    <col min="10755" max="10755" width="4.7109375" style="4" customWidth="1"/>
    <col min="10756" max="10756" width="5.5703125" style="4" customWidth="1"/>
    <col min="10757" max="10760" width="17.7109375" style="4" customWidth="1"/>
    <col min="10761" max="10762" width="0" style="4" hidden="1" customWidth="1"/>
    <col min="10763" max="10763" width="0.85546875" style="4" customWidth="1"/>
    <col min="10764" max="11008" width="9.140625" style="4"/>
    <col min="11009" max="11009" width="0.85546875" style="4" customWidth="1"/>
    <col min="11010" max="11010" width="62.28515625" style="4" customWidth="1"/>
    <col min="11011" max="11011" width="4.7109375" style="4" customWidth="1"/>
    <col min="11012" max="11012" width="5.5703125" style="4" customWidth="1"/>
    <col min="11013" max="11016" width="17.7109375" style="4" customWidth="1"/>
    <col min="11017" max="11018" width="0" style="4" hidden="1" customWidth="1"/>
    <col min="11019" max="11019" width="0.85546875" style="4" customWidth="1"/>
    <col min="11020" max="11264" width="9.140625" style="4"/>
    <col min="11265" max="11265" width="0.85546875" style="4" customWidth="1"/>
    <col min="11266" max="11266" width="62.28515625" style="4" customWidth="1"/>
    <col min="11267" max="11267" width="4.7109375" style="4" customWidth="1"/>
    <col min="11268" max="11268" width="5.5703125" style="4" customWidth="1"/>
    <col min="11269" max="11272" width="17.7109375" style="4" customWidth="1"/>
    <col min="11273" max="11274" width="0" style="4" hidden="1" customWidth="1"/>
    <col min="11275" max="11275" width="0.85546875" style="4" customWidth="1"/>
    <col min="11276" max="11520" width="9.140625" style="4"/>
    <col min="11521" max="11521" width="0.85546875" style="4" customWidth="1"/>
    <col min="11522" max="11522" width="62.28515625" style="4" customWidth="1"/>
    <col min="11523" max="11523" width="4.7109375" style="4" customWidth="1"/>
    <col min="11524" max="11524" width="5.5703125" style="4" customWidth="1"/>
    <col min="11525" max="11528" width="17.7109375" style="4" customWidth="1"/>
    <col min="11529" max="11530" width="0" style="4" hidden="1" customWidth="1"/>
    <col min="11531" max="11531" width="0.85546875" style="4" customWidth="1"/>
    <col min="11532" max="11776" width="9.140625" style="4"/>
    <col min="11777" max="11777" width="0.85546875" style="4" customWidth="1"/>
    <col min="11778" max="11778" width="62.28515625" style="4" customWidth="1"/>
    <col min="11779" max="11779" width="4.7109375" style="4" customWidth="1"/>
    <col min="11780" max="11780" width="5.5703125" style="4" customWidth="1"/>
    <col min="11781" max="11784" width="17.7109375" style="4" customWidth="1"/>
    <col min="11785" max="11786" width="0" style="4" hidden="1" customWidth="1"/>
    <col min="11787" max="11787" width="0.85546875" style="4" customWidth="1"/>
    <col min="11788" max="12032" width="9.140625" style="4"/>
    <col min="12033" max="12033" width="0.85546875" style="4" customWidth="1"/>
    <col min="12034" max="12034" width="62.28515625" style="4" customWidth="1"/>
    <col min="12035" max="12035" width="4.7109375" style="4" customWidth="1"/>
    <col min="12036" max="12036" width="5.5703125" style="4" customWidth="1"/>
    <col min="12037" max="12040" width="17.7109375" style="4" customWidth="1"/>
    <col min="12041" max="12042" width="0" style="4" hidden="1" customWidth="1"/>
    <col min="12043" max="12043" width="0.85546875" style="4" customWidth="1"/>
    <col min="12044" max="12288" width="9.140625" style="4"/>
    <col min="12289" max="12289" width="0.85546875" style="4" customWidth="1"/>
    <col min="12290" max="12290" width="62.28515625" style="4" customWidth="1"/>
    <col min="12291" max="12291" width="4.7109375" style="4" customWidth="1"/>
    <col min="12292" max="12292" width="5.5703125" style="4" customWidth="1"/>
    <col min="12293" max="12296" width="17.7109375" style="4" customWidth="1"/>
    <col min="12297" max="12298" width="0" style="4" hidden="1" customWidth="1"/>
    <col min="12299" max="12299" width="0.85546875" style="4" customWidth="1"/>
    <col min="12300" max="12544" width="9.140625" style="4"/>
    <col min="12545" max="12545" width="0.85546875" style="4" customWidth="1"/>
    <col min="12546" max="12546" width="62.28515625" style="4" customWidth="1"/>
    <col min="12547" max="12547" width="4.7109375" style="4" customWidth="1"/>
    <col min="12548" max="12548" width="5.5703125" style="4" customWidth="1"/>
    <col min="12549" max="12552" width="17.7109375" style="4" customWidth="1"/>
    <col min="12553" max="12554" width="0" style="4" hidden="1" customWidth="1"/>
    <col min="12555" max="12555" width="0.85546875" style="4" customWidth="1"/>
    <col min="12556" max="12800" width="9.140625" style="4"/>
    <col min="12801" max="12801" width="0.85546875" style="4" customWidth="1"/>
    <col min="12802" max="12802" width="62.28515625" style="4" customWidth="1"/>
    <col min="12803" max="12803" width="4.7109375" style="4" customWidth="1"/>
    <col min="12804" max="12804" width="5.5703125" style="4" customWidth="1"/>
    <col min="12805" max="12808" width="17.7109375" style="4" customWidth="1"/>
    <col min="12809" max="12810" width="0" style="4" hidden="1" customWidth="1"/>
    <col min="12811" max="12811" width="0.85546875" style="4" customWidth="1"/>
    <col min="12812" max="13056" width="9.140625" style="4"/>
    <col min="13057" max="13057" width="0.85546875" style="4" customWidth="1"/>
    <col min="13058" max="13058" width="62.28515625" style="4" customWidth="1"/>
    <col min="13059" max="13059" width="4.7109375" style="4" customWidth="1"/>
    <col min="13060" max="13060" width="5.5703125" style="4" customWidth="1"/>
    <col min="13061" max="13064" width="17.7109375" style="4" customWidth="1"/>
    <col min="13065" max="13066" width="0" style="4" hidden="1" customWidth="1"/>
    <col min="13067" max="13067" width="0.85546875" style="4" customWidth="1"/>
    <col min="13068" max="13312" width="9.140625" style="4"/>
    <col min="13313" max="13313" width="0.85546875" style="4" customWidth="1"/>
    <col min="13314" max="13314" width="62.28515625" style="4" customWidth="1"/>
    <col min="13315" max="13315" width="4.7109375" style="4" customWidth="1"/>
    <col min="13316" max="13316" width="5.5703125" style="4" customWidth="1"/>
    <col min="13317" max="13320" width="17.7109375" style="4" customWidth="1"/>
    <col min="13321" max="13322" width="0" style="4" hidden="1" customWidth="1"/>
    <col min="13323" max="13323" width="0.85546875" style="4" customWidth="1"/>
    <col min="13324" max="13568" width="9.140625" style="4"/>
    <col min="13569" max="13569" width="0.85546875" style="4" customWidth="1"/>
    <col min="13570" max="13570" width="62.28515625" style="4" customWidth="1"/>
    <col min="13571" max="13571" width="4.7109375" style="4" customWidth="1"/>
    <col min="13572" max="13572" width="5.5703125" style="4" customWidth="1"/>
    <col min="13573" max="13576" width="17.7109375" style="4" customWidth="1"/>
    <col min="13577" max="13578" width="0" style="4" hidden="1" customWidth="1"/>
    <col min="13579" max="13579" width="0.85546875" style="4" customWidth="1"/>
    <col min="13580" max="13824" width="9.140625" style="4"/>
    <col min="13825" max="13825" width="0.85546875" style="4" customWidth="1"/>
    <col min="13826" max="13826" width="62.28515625" style="4" customWidth="1"/>
    <col min="13827" max="13827" width="4.7109375" style="4" customWidth="1"/>
    <col min="13828" max="13828" width="5.5703125" style="4" customWidth="1"/>
    <col min="13829" max="13832" width="17.7109375" style="4" customWidth="1"/>
    <col min="13833" max="13834" width="0" style="4" hidden="1" customWidth="1"/>
    <col min="13835" max="13835" width="0.85546875" style="4" customWidth="1"/>
    <col min="13836" max="14080" width="9.140625" style="4"/>
    <col min="14081" max="14081" width="0.85546875" style="4" customWidth="1"/>
    <col min="14082" max="14082" width="62.28515625" style="4" customWidth="1"/>
    <col min="14083" max="14083" width="4.7109375" style="4" customWidth="1"/>
    <col min="14084" max="14084" width="5.5703125" style="4" customWidth="1"/>
    <col min="14085" max="14088" width="17.7109375" style="4" customWidth="1"/>
    <col min="14089" max="14090" width="0" style="4" hidden="1" customWidth="1"/>
    <col min="14091" max="14091" width="0.85546875" style="4" customWidth="1"/>
    <col min="14092" max="14336" width="9.140625" style="4"/>
    <col min="14337" max="14337" width="0.85546875" style="4" customWidth="1"/>
    <col min="14338" max="14338" width="62.28515625" style="4" customWidth="1"/>
    <col min="14339" max="14339" width="4.7109375" style="4" customWidth="1"/>
    <col min="14340" max="14340" width="5.5703125" style="4" customWidth="1"/>
    <col min="14341" max="14344" width="17.7109375" style="4" customWidth="1"/>
    <col min="14345" max="14346" width="0" style="4" hidden="1" customWidth="1"/>
    <col min="14347" max="14347" width="0.85546875" style="4" customWidth="1"/>
    <col min="14348" max="14592" width="9.140625" style="4"/>
    <col min="14593" max="14593" width="0.85546875" style="4" customWidth="1"/>
    <col min="14594" max="14594" width="62.28515625" style="4" customWidth="1"/>
    <col min="14595" max="14595" width="4.7109375" style="4" customWidth="1"/>
    <col min="14596" max="14596" width="5.5703125" style="4" customWidth="1"/>
    <col min="14597" max="14600" width="17.7109375" style="4" customWidth="1"/>
    <col min="14601" max="14602" width="0" style="4" hidden="1" customWidth="1"/>
    <col min="14603" max="14603" width="0.85546875" style="4" customWidth="1"/>
    <col min="14604" max="14848" width="9.140625" style="4"/>
    <col min="14849" max="14849" width="0.85546875" style="4" customWidth="1"/>
    <col min="14850" max="14850" width="62.28515625" style="4" customWidth="1"/>
    <col min="14851" max="14851" width="4.7109375" style="4" customWidth="1"/>
    <col min="14852" max="14852" width="5.5703125" style="4" customWidth="1"/>
    <col min="14853" max="14856" width="17.7109375" style="4" customWidth="1"/>
    <col min="14857" max="14858" width="0" style="4" hidden="1" customWidth="1"/>
    <col min="14859" max="14859" width="0.85546875" style="4" customWidth="1"/>
    <col min="14860" max="15104" width="9.140625" style="4"/>
    <col min="15105" max="15105" width="0.85546875" style="4" customWidth="1"/>
    <col min="15106" max="15106" width="62.28515625" style="4" customWidth="1"/>
    <col min="15107" max="15107" width="4.7109375" style="4" customWidth="1"/>
    <col min="15108" max="15108" width="5.5703125" style="4" customWidth="1"/>
    <col min="15109" max="15112" width="17.7109375" style="4" customWidth="1"/>
    <col min="15113" max="15114" width="0" style="4" hidden="1" customWidth="1"/>
    <col min="15115" max="15115" width="0.85546875" style="4" customWidth="1"/>
    <col min="15116" max="15360" width="9.140625" style="4"/>
    <col min="15361" max="15361" width="0.85546875" style="4" customWidth="1"/>
    <col min="15362" max="15362" width="62.28515625" style="4" customWidth="1"/>
    <col min="15363" max="15363" width="4.7109375" style="4" customWidth="1"/>
    <col min="15364" max="15364" width="5.5703125" style="4" customWidth="1"/>
    <col min="15365" max="15368" width="17.7109375" style="4" customWidth="1"/>
    <col min="15369" max="15370" width="0" style="4" hidden="1" customWidth="1"/>
    <col min="15371" max="15371" width="0.85546875" style="4" customWidth="1"/>
    <col min="15372" max="15616" width="9.140625" style="4"/>
    <col min="15617" max="15617" width="0.85546875" style="4" customWidth="1"/>
    <col min="15618" max="15618" width="62.28515625" style="4" customWidth="1"/>
    <col min="15619" max="15619" width="4.7109375" style="4" customWidth="1"/>
    <col min="15620" max="15620" width="5.5703125" style="4" customWidth="1"/>
    <col min="15621" max="15624" width="17.7109375" style="4" customWidth="1"/>
    <col min="15625" max="15626" width="0" style="4" hidden="1" customWidth="1"/>
    <col min="15627" max="15627" width="0.85546875" style="4" customWidth="1"/>
    <col min="15628" max="15872" width="9.140625" style="4"/>
    <col min="15873" max="15873" width="0.85546875" style="4" customWidth="1"/>
    <col min="15874" max="15874" width="62.28515625" style="4" customWidth="1"/>
    <col min="15875" max="15875" width="4.7109375" style="4" customWidth="1"/>
    <col min="15876" max="15876" width="5.5703125" style="4" customWidth="1"/>
    <col min="15877" max="15880" width="17.7109375" style="4" customWidth="1"/>
    <col min="15881" max="15882" width="0" style="4" hidden="1" customWidth="1"/>
    <col min="15883" max="15883" width="0.85546875" style="4" customWidth="1"/>
    <col min="15884" max="16128" width="9.140625" style="4"/>
    <col min="16129" max="16129" width="0.85546875" style="4" customWidth="1"/>
    <col min="16130" max="16130" width="62.28515625" style="4" customWidth="1"/>
    <col min="16131" max="16131" width="4.7109375" style="4" customWidth="1"/>
    <col min="16132" max="16132" width="5.5703125" style="4" customWidth="1"/>
    <col min="16133" max="16136" width="17.7109375" style="4" customWidth="1"/>
    <col min="16137" max="16138" width="0" style="4" hidden="1" customWidth="1"/>
    <col min="16139" max="16139" width="0.85546875" style="4" customWidth="1"/>
    <col min="16140" max="16384" width="9.140625" style="4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35" t="s">
        <v>0</v>
      </c>
      <c r="C2" s="136"/>
      <c r="D2" s="136"/>
      <c r="E2" s="136"/>
      <c r="F2" s="136"/>
      <c r="G2" s="137"/>
      <c r="H2" s="5" t="s">
        <v>1</v>
      </c>
      <c r="I2" s="6"/>
      <c r="J2" s="7" t="s">
        <v>2</v>
      </c>
    </row>
    <row r="3" spans="2:10">
      <c r="B3" s="8"/>
      <c r="C3" s="8"/>
      <c r="D3" s="8"/>
      <c r="E3" s="8"/>
      <c r="F3" s="8"/>
      <c r="G3" s="9" t="s">
        <v>3</v>
      </c>
      <c r="H3" s="10" t="s">
        <v>4</v>
      </c>
      <c r="I3" s="6" t="s">
        <v>5</v>
      </c>
      <c r="J3" s="7" t="s">
        <v>6</v>
      </c>
    </row>
    <row r="4" spans="2:10">
      <c r="B4" s="11"/>
      <c r="C4" s="7" t="s">
        <v>7</v>
      </c>
      <c r="D4" s="138" t="s">
        <v>8</v>
      </c>
      <c r="E4" s="138"/>
      <c r="F4" s="7"/>
      <c r="G4" s="9" t="s">
        <v>9</v>
      </c>
      <c r="H4" s="12">
        <v>45292</v>
      </c>
      <c r="I4" s="6" t="s">
        <v>10</v>
      </c>
      <c r="J4" s="7" t="s">
        <v>11</v>
      </c>
    </row>
    <row r="5" spans="2:10" ht="51" customHeight="1">
      <c r="B5" s="11" t="s">
        <v>12</v>
      </c>
      <c r="C5" s="134" t="s">
        <v>13</v>
      </c>
      <c r="D5" s="134"/>
      <c r="E5" s="134"/>
      <c r="F5" s="134"/>
      <c r="G5" s="9" t="s">
        <v>14</v>
      </c>
      <c r="H5" s="13" t="s">
        <v>15</v>
      </c>
      <c r="I5" s="6" t="s">
        <v>16</v>
      </c>
      <c r="J5" s="7" t="s">
        <v>17</v>
      </c>
    </row>
    <row r="6" spans="2:10" ht="29.25" customHeight="1">
      <c r="B6" s="11" t="s">
        <v>18</v>
      </c>
      <c r="C6" s="139"/>
      <c r="D6" s="139"/>
      <c r="E6" s="139"/>
      <c r="F6" s="139"/>
      <c r="G6" s="9" t="s">
        <v>19</v>
      </c>
      <c r="H6" s="14">
        <v>3128030614</v>
      </c>
      <c r="I6" s="6"/>
      <c r="J6" s="7" t="s">
        <v>20</v>
      </c>
    </row>
    <row r="7" spans="2:10" ht="45" customHeight="1">
      <c r="B7" s="11" t="s">
        <v>21</v>
      </c>
      <c r="C7" s="139" t="s">
        <v>22</v>
      </c>
      <c r="D7" s="139"/>
      <c r="E7" s="139"/>
      <c r="F7" s="139"/>
      <c r="G7" s="9" t="s">
        <v>23</v>
      </c>
      <c r="H7" s="15" t="s">
        <v>24</v>
      </c>
      <c r="I7" s="6" t="s">
        <v>25</v>
      </c>
      <c r="J7" s="7" t="s">
        <v>26</v>
      </c>
    </row>
    <row r="8" spans="2:10" ht="15" customHeight="1">
      <c r="B8" s="1"/>
      <c r="C8" s="133" t="s">
        <v>27</v>
      </c>
      <c r="D8" s="133"/>
      <c r="E8" s="133"/>
      <c r="F8" s="133"/>
      <c r="G8" s="9" t="s">
        <v>14</v>
      </c>
      <c r="H8" s="13" t="s">
        <v>28</v>
      </c>
      <c r="I8" s="6"/>
      <c r="J8" s="7" t="s">
        <v>29</v>
      </c>
    </row>
    <row r="9" spans="2:10" ht="28.5" customHeight="1">
      <c r="B9" s="11" t="s">
        <v>30</v>
      </c>
      <c r="C9" s="134"/>
      <c r="D9" s="134"/>
      <c r="E9" s="134"/>
      <c r="F9" s="134"/>
      <c r="G9" s="9" t="s">
        <v>19</v>
      </c>
      <c r="H9" s="13" t="s">
        <v>320</v>
      </c>
      <c r="I9" s="6"/>
      <c r="J9" s="7" t="s">
        <v>31</v>
      </c>
    </row>
    <row r="10" spans="2:10">
      <c r="B10" s="16" t="s">
        <v>32</v>
      </c>
      <c r="C10" s="17"/>
      <c r="D10" s="6"/>
      <c r="E10" s="18"/>
      <c r="F10" s="18"/>
      <c r="G10" s="9" t="s">
        <v>33</v>
      </c>
      <c r="H10" s="19" t="s">
        <v>34</v>
      </c>
      <c r="I10" s="6" t="s">
        <v>35</v>
      </c>
      <c r="J10" s="7" t="s">
        <v>36</v>
      </c>
    </row>
    <row r="11" spans="2:10" ht="15.75" thickBot="1">
      <c r="B11" s="11" t="s">
        <v>37</v>
      </c>
      <c r="C11" s="17"/>
      <c r="D11" s="6"/>
      <c r="E11" s="18"/>
      <c r="F11" s="18"/>
      <c r="G11" s="9" t="s">
        <v>38</v>
      </c>
      <c r="H11" s="20">
        <v>383</v>
      </c>
      <c r="I11" s="6"/>
      <c r="J11" s="7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6"/>
      <c r="J12" s="7" t="s">
        <v>40</v>
      </c>
    </row>
    <row r="13" spans="2:10" s="7" customFormat="1" ht="12" customHeight="1">
      <c r="B13" s="21"/>
      <c r="C13" s="22" t="s">
        <v>41</v>
      </c>
      <c r="D13" s="141" t="s">
        <v>42</v>
      </c>
      <c r="E13" s="23" t="s">
        <v>43</v>
      </c>
      <c r="F13" s="23" t="s">
        <v>44</v>
      </c>
      <c r="G13" s="24" t="s">
        <v>45</v>
      </c>
      <c r="H13" s="25"/>
      <c r="I13" s="6"/>
      <c r="J13" s="7" t="s">
        <v>46</v>
      </c>
    </row>
    <row r="14" spans="2:10" s="7" customFormat="1" ht="12" customHeight="1">
      <c r="B14" s="26" t="s">
        <v>47</v>
      </c>
      <c r="C14" s="27" t="s">
        <v>48</v>
      </c>
      <c r="D14" s="142"/>
      <c r="E14" s="28" t="s">
        <v>49</v>
      </c>
      <c r="F14" s="28" t="s">
        <v>50</v>
      </c>
      <c r="G14" s="29" t="s">
        <v>51</v>
      </c>
      <c r="H14" s="30" t="s">
        <v>52</v>
      </c>
      <c r="I14" s="6" t="s">
        <v>53</v>
      </c>
      <c r="J14" s="7" t="s">
        <v>54</v>
      </c>
    </row>
    <row r="15" spans="2:10" s="7" customFormat="1" ht="12" customHeight="1">
      <c r="B15" s="31"/>
      <c r="C15" s="27" t="s">
        <v>55</v>
      </c>
      <c r="D15" s="143"/>
      <c r="E15" s="32" t="s">
        <v>56</v>
      </c>
      <c r="F15" s="28" t="s">
        <v>57</v>
      </c>
      <c r="G15" s="29" t="s">
        <v>58</v>
      </c>
      <c r="H15" s="30"/>
      <c r="I15" s="6" t="s">
        <v>59</v>
      </c>
      <c r="J15" s="7" t="s">
        <v>60</v>
      </c>
    </row>
    <row r="16" spans="2:10" s="7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6"/>
      <c r="J16" s="7" t="s">
        <v>63</v>
      </c>
    </row>
    <row r="17" spans="2:10" s="7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531168.48</v>
      </c>
      <c r="F17" s="40">
        <f>F18+F21+F24+F27+F30+F33+F42+F45</f>
        <v>7729907.9399999995</v>
      </c>
      <c r="G17" s="40">
        <f>G18+G21+G24+G27+G30+G33+G42+G45</f>
        <v>647352.47</v>
      </c>
      <c r="H17" s="41">
        <f>H18+H21+H24+H27+H30+H33+H42+H45</f>
        <v>8908428.8900000006</v>
      </c>
    </row>
    <row r="18" spans="2:10" s="7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7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7" customFormat="1" ht="11.25" hidden="1">
      <c r="B20" s="54"/>
      <c r="C20" s="55"/>
      <c r="D20" s="56"/>
      <c r="E20" s="45"/>
      <c r="F20" s="45"/>
      <c r="G20" s="45"/>
      <c r="H20" s="46"/>
    </row>
    <row r="21" spans="2:10" s="7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7729308.1399999997</v>
      </c>
      <c r="G21" s="45">
        <f>SUM(G22:G23)</f>
        <v>612335.47</v>
      </c>
      <c r="H21" s="46">
        <f>SUM(H22:H23)</f>
        <v>8341643.6099999994</v>
      </c>
    </row>
    <row r="22" spans="2:10" s="7" customFormat="1" ht="11.25">
      <c r="B22" s="57" t="s">
        <v>73</v>
      </c>
      <c r="C22" s="55" t="s">
        <v>71</v>
      </c>
      <c r="D22" s="58" t="s">
        <v>74</v>
      </c>
      <c r="E22" s="59">
        <v>0</v>
      </c>
      <c r="F22" s="59">
        <v>7729308.1399999997</v>
      </c>
      <c r="G22" s="59">
        <v>612335.47</v>
      </c>
      <c r="H22" s="46">
        <f>SUM(E22:G22)</f>
        <v>8341643.6099999994</v>
      </c>
    </row>
    <row r="23" spans="2:10" s="7" customFormat="1" ht="11.25" hidden="1">
      <c r="B23" s="54"/>
      <c r="C23" s="55"/>
      <c r="D23" s="56"/>
      <c r="E23" s="45"/>
      <c r="F23" s="45"/>
      <c r="G23" s="45"/>
      <c r="H23" s="46"/>
    </row>
    <row r="24" spans="2:10" s="7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7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7" customFormat="1" ht="11.25" hidden="1">
      <c r="B26" s="54"/>
      <c r="C26" s="55"/>
      <c r="D26" s="56"/>
      <c r="E26" s="45"/>
      <c r="F26" s="45"/>
      <c r="G26" s="45"/>
      <c r="H26" s="46"/>
    </row>
    <row r="27" spans="2:10" s="7" customFormat="1" ht="12">
      <c r="B27" s="42" t="s">
        <v>78</v>
      </c>
      <c r="C27" s="43" t="s">
        <v>79</v>
      </c>
      <c r="D27" s="44" t="s">
        <v>80</v>
      </c>
      <c r="E27" s="45">
        <f>SUM(E28:E29)</f>
        <v>509985.55</v>
      </c>
      <c r="F27" s="45">
        <f>SUM(F28:F29)</f>
        <v>0</v>
      </c>
      <c r="G27" s="45">
        <f>SUM(G28:G29)</f>
        <v>0</v>
      </c>
      <c r="H27" s="46">
        <f>SUM(H28:H29)</f>
        <v>509985.55</v>
      </c>
    </row>
    <row r="28" spans="2:10" s="7" customFormat="1" ht="22.5">
      <c r="B28" s="57" t="s">
        <v>81</v>
      </c>
      <c r="C28" s="55" t="s">
        <v>79</v>
      </c>
      <c r="D28" s="58" t="s">
        <v>82</v>
      </c>
      <c r="E28" s="59">
        <v>509985.55</v>
      </c>
      <c r="F28" s="45">
        <v>0</v>
      </c>
      <c r="G28" s="59">
        <v>0</v>
      </c>
      <c r="H28" s="46">
        <f>SUM(E28:G28)</f>
        <v>509985.55</v>
      </c>
    </row>
    <row r="29" spans="2:10" s="7" customFormat="1" ht="11.25" hidden="1">
      <c r="B29" s="54"/>
      <c r="C29" s="55"/>
      <c r="D29" s="56"/>
      <c r="E29" s="45"/>
      <c r="F29" s="45"/>
      <c r="G29" s="45"/>
      <c r="H29" s="46"/>
    </row>
    <row r="30" spans="2:10" s="7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7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7" customFormat="1" ht="11.25" hidden="1">
      <c r="B32" s="54"/>
      <c r="C32" s="55"/>
      <c r="D32" s="56"/>
      <c r="E32" s="45"/>
      <c r="F32" s="45"/>
      <c r="G32" s="45"/>
      <c r="H32" s="46"/>
    </row>
    <row r="33" spans="2:10" s="7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0</v>
      </c>
      <c r="G33" s="45">
        <f>SUM(G34:G36)</f>
        <v>0</v>
      </c>
      <c r="H33" s="46">
        <f>SUM(H34:H36)</f>
        <v>0</v>
      </c>
    </row>
    <row r="34" spans="2:10" s="7" customFormat="1" ht="11.25">
      <c r="B34" s="57" t="s">
        <v>89</v>
      </c>
      <c r="C34" s="55" t="s">
        <v>87</v>
      </c>
      <c r="D34" s="58" t="s">
        <v>90</v>
      </c>
      <c r="E34" s="59"/>
      <c r="F34" s="59">
        <v>8546.2999999999993</v>
      </c>
      <c r="G34" s="59"/>
      <c r="H34" s="46">
        <f>SUM(E34:G34)</f>
        <v>8546.2999999999993</v>
      </c>
    </row>
    <row r="35" spans="2:10" s="7" customFormat="1" ht="11.25">
      <c r="B35" s="57" t="s">
        <v>91</v>
      </c>
      <c r="C35" s="55" t="s">
        <v>87</v>
      </c>
      <c r="D35" s="58" t="s">
        <v>92</v>
      </c>
      <c r="E35" s="59"/>
      <c r="F35" s="59">
        <v>-8546.2999999999993</v>
      </c>
      <c r="G35" s="59"/>
      <c r="H35" s="46">
        <f>SUM(E35:G35)</f>
        <v>-8546.2999999999993</v>
      </c>
    </row>
    <row r="36" spans="2:10" s="7" customFormat="1" ht="0.75" customHeight="1" thickBot="1">
      <c r="B36" s="60"/>
      <c r="C36" s="61"/>
      <c r="D36" s="62"/>
      <c r="E36" s="63"/>
      <c r="F36" s="63"/>
      <c r="G36" s="63"/>
      <c r="H36" s="64"/>
    </row>
    <row r="37" spans="2:10" s="7" customFormat="1" ht="12.2" customHeight="1">
      <c r="B37" s="65"/>
      <c r="C37" s="65"/>
      <c r="D37" s="65"/>
      <c r="E37" s="65"/>
      <c r="F37" s="65"/>
      <c r="G37" s="65"/>
      <c r="H37" s="65" t="s">
        <v>93</v>
      </c>
      <c r="J37" s="66" t="s">
        <v>94</v>
      </c>
    </row>
    <row r="38" spans="2:10" s="7" customFormat="1" ht="12.2" customHeight="1">
      <c r="B38" s="21"/>
      <c r="C38" s="22" t="s">
        <v>41</v>
      </c>
      <c r="D38" s="141" t="s">
        <v>42</v>
      </c>
      <c r="E38" s="23" t="s">
        <v>43</v>
      </c>
      <c r="F38" s="23" t="s">
        <v>44</v>
      </c>
      <c r="G38" s="24" t="s">
        <v>45</v>
      </c>
      <c r="H38" s="25"/>
      <c r="J38" s="66" t="s">
        <v>95</v>
      </c>
    </row>
    <row r="39" spans="2:10" s="7" customFormat="1" ht="12.2" customHeight="1">
      <c r="B39" s="26" t="s">
        <v>47</v>
      </c>
      <c r="C39" s="27" t="s">
        <v>48</v>
      </c>
      <c r="D39" s="142"/>
      <c r="E39" s="28" t="s">
        <v>49</v>
      </c>
      <c r="F39" s="28" t="s">
        <v>50</v>
      </c>
      <c r="G39" s="29" t="s">
        <v>51</v>
      </c>
      <c r="H39" s="30" t="s">
        <v>52</v>
      </c>
      <c r="J39" s="66" t="s">
        <v>96</v>
      </c>
    </row>
    <row r="40" spans="2:10" s="7" customFormat="1" ht="12.2" customHeight="1">
      <c r="B40" s="31"/>
      <c r="C40" s="27" t="s">
        <v>55</v>
      </c>
      <c r="D40" s="143"/>
      <c r="E40" s="32" t="s">
        <v>56</v>
      </c>
      <c r="F40" s="28" t="s">
        <v>57</v>
      </c>
      <c r="G40" s="29" t="s">
        <v>58</v>
      </c>
      <c r="H40" s="30"/>
      <c r="J40" s="66" t="s">
        <v>97</v>
      </c>
    </row>
    <row r="41" spans="2:10" s="7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25" t="s">
        <v>62</v>
      </c>
    </row>
    <row r="42" spans="2:10" s="7" customFormat="1" ht="12">
      <c r="B42" s="67" t="s">
        <v>98</v>
      </c>
      <c r="C42" s="38" t="s">
        <v>66</v>
      </c>
      <c r="D42" s="39" t="s">
        <v>99</v>
      </c>
      <c r="E42" s="68">
        <f>SUM(E43:E44)</f>
        <v>0</v>
      </c>
      <c r="F42" s="68">
        <f>SUM(F43:F44)</f>
        <v>0</v>
      </c>
      <c r="G42" s="68">
        <f>SUM(G43:G44)</f>
        <v>0</v>
      </c>
      <c r="H42" s="69">
        <f>SUM(H43:H44)</f>
        <v>0</v>
      </c>
    </row>
    <row r="43" spans="2:10" s="7" customFormat="1" ht="11.25">
      <c r="B43" s="70"/>
      <c r="C43" s="71"/>
      <c r="D43" s="72"/>
      <c r="E43" s="73"/>
      <c r="F43" s="73"/>
      <c r="G43" s="73"/>
      <c r="H43" s="74">
        <f>SUM(E43:G43)</f>
        <v>0</v>
      </c>
      <c r="I43" s="53"/>
      <c r="J43" s="53"/>
    </row>
    <row r="44" spans="2:10" s="7" customFormat="1" ht="11.25" hidden="1">
      <c r="B44" s="75"/>
      <c r="C44" s="43"/>
      <c r="D44" s="44"/>
      <c r="E44" s="76"/>
      <c r="F44" s="76"/>
      <c r="G44" s="76"/>
      <c r="H44" s="77"/>
    </row>
    <row r="45" spans="2:10" s="7" customFormat="1" ht="24">
      <c r="B45" s="42" t="s">
        <v>100</v>
      </c>
      <c r="C45" s="43" t="s">
        <v>101</v>
      </c>
      <c r="D45" s="44" t="s">
        <v>102</v>
      </c>
      <c r="E45" s="76">
        <f>SUM(E46:E48)</f>
        <v>21182.93</v>
      </c>
      <c r="F45" s="76">
        <f>SUM(F46:F48)</f>
        <v>599.79999999999995</v>
      </c>
      <c r="G45" s="76">
        <f>SUM(G46:G48)</f>
        <v>35017</v>
      </c>
      <c r="H45" s="77">
        <f>SUM(H46:H48)</f>
        <v>56799.729999999996</v>
      </c>
    </row>
    <row r="46" spans="2:10" s="7" customFormat="1" ht="22.5">
      <c r="B46" s="78" t="s">
        <v>103</v>
      </c>
      <c r="C46" s="43" t="s">
        <v>101</v>
      </c>
      <c r="D46" s="79" t="s">
        <v>104</v>
      </c>
      <c r="E46" s="80">
        <v>21182.93</v>
      </c>
      <c r="F46" s="80">
        <v>599.79999999999995</v>
      </c>
      <c r="G46" s="80">
        <v>17</v>
      </c>
      <c r="H46" s="77">
        <f>SUM(E46:G46)</f>
        <v>21799.73</v>
      </c>
    </row>
    <row r="47" spans="2:10" s="7" customFormat="1" ht="33.75">
      <c r="B47" s="78" t="s">
        <v>105</v>
      </c>
      <c r="C47" s="43" t="s">
        <v>101</v>
      </c>
      <c r="D47" s="79" t="s">
        <v>106</v>
      </c>
      <c r="E47" s="80">
        <v>0</v>
      </c>
      <c r="F47" s="80">
        <v>0</v>
      </c>
      <c r="G47" s="80">
        <v>35000</v>
      </c>
      <c r="H47" s="77">
        <f>SUM(E47:G47)</f>
        <v>35000</v>
      </c>
    </row>
    <row r="48" spans="2:10" s="7" customFormat="1" ht="11.25" hidden="1">
      <c r="B48" s="75"/>
      <c r="C48" s="43"/>
      <c r="D48" s="44"/>
      <c r="E48" s="76"/>
      <c r="F48" s="76"/>
      <c r="G48" s="76"/>
      <c r="H48" s="77"/>
    </row>
    <row r="49" spans="2:10" s="7" customFormat="1" ht="22.5" customHeight="1">
      <c r="B49" s="81" t="s">
        <v>107</v>
      </c>
      <c r="C49" s="43" t="s">
        <v>80</v>
      </c>
      <c r="D49" s="44" t="s">
        <v>108</v>
      </c>
      <c r="E49" s="76">
        <f>E50+E55+E61+E64+E67+E70+E74+E78+E86</f>
        <v>542542.59000000008</v>
      </c>
      <c r="F49" s="76">
        <f>F50+F55+F61+F64+F67+F70+F74+F78+F86</f>
        <v>7995496.7999999998</v>
      </c>
      <c r="G49" s="76">
        <f>G50+G55+G61+G64+G67+G70+G74+G78+G86</f>
        <v>679843.36</v>
      </c>
      <c r="H49" s="77">
        <f>H50+H55+H61+H64+H67+H70+H74+H78+H86</f>
        <v>9217882.75</v>
      </c>
    </row>
    <row r="50" spans="2:10" s="7" customFormat="1" ht="12">
      <c r="B50" s="42" t="s">
        <v>109</v>
      </c>
      <c r="C50" s="43" t="s">
        <v>85</v>
      </c>
      <c r="D50" s="44" t="s">
        <v>110</v>
      </c>
      <c r="E50" s="76">
        <f>SUM(E51:E54)</f>
        <v>188506.09</v>
      </c>
      <c r="F50" s="76">
        <f>SUM(F51:F54)</f>
        <v>6994297.9500000002</v>
      </c>
      <c r="G50" s="76">
        <f>SUM(G51:G54)</f>
        <v>0</v>
      </c>
      <c r="H50" s="77">
        <f>SUM(H51:H54)</f>
        <v>7182804.04</v>
      </c>
    </row>
    <row r="51" spans="2:10" s="7" customFormat="1" ht="11.25">
      <c r="B51" s="78" t="s">
        <v>111</v>
      </c>
      <c r="C51" s="43" t="s">
        <v>85</v>
      </c>
      <c r="D51" s="79" t="s">
        <v>112</v>
      </c>
      <c r="E51" s="80">
        <v>0</v>
      </c>
      <c r="F51" s="80">
        <v>5371964.6299999999</v>
      </c>
      <c r="G51" s="80">
        <v>0</v>
      </c>
      <c r="H51" s="77">
        <f>SUM(E51:G51)</f>
        <v>5371964.6299999999</v>
      </c>
    </row>
    <row r="52" spans="2:10" s="7" customFormat="1" ht="11.25">
      <c r="B52" s="78" t="s">
        <v>113</v>
      </c>
      <c r="C52" s="43" t="s">
        <v>85</v>
      </c>
      <c r="D52" s="79" t="s">
        <v>114</v>
      </c>
      <c r="E52" s="80">
        <v>0</v>
      </c>
      <c r="F52" s="80">
        <v>1622333.32</v>
      </c>
      <c r="G52" s="80">
        <v>0</v>
      </c>
      <c r="H52" s="77">
        <f t="shared" ref="H52:H53" si="0">SUM(E52:G52)</f>
        <v>1622333.32</v>
      </c>
    </row>
    <row r="53" spans="2:10" s="7" customFormat="1" ht="11.25">
      <c r="B53" s="78" t="s">
        <v>115</v>
      </c>
      <c r="C53" s="43" t="s">
        <v>85</v>
      </c>
      <c r="D53" s="79" t="s">
        <v>116</v>
      </c>
      <c r="E53" s="80">
        <v>188506.09</v>
      </c>
      <c r="F53" s="80">
        <v>0</v>
      </c>
      <c r="G53" s="80">
        <v>0</v>
      </c>
      <c r="H53" s="77">
        <f t="shared" si="0"/>
        <v>188506.09</v>
      </c>
    </row>
    <row r="54" spans="2:10" s="7" customFormat="1" ht="12.2" hidden="1" customHeight="1">
      <c r="B54" s="75"/>
      <c r="C54" s="43"/>
      <c r="D54" s="44"/>
      <c r="E54" s="76"/>
      <c r="F54" s="76"/>
      <c r="G54" s="76"/>
      <c r="H54" s="77"/>
    </row>
    <row r="55" spans="2:10" s="7" customFormat="1" ht="12">
      <c r="B55" s="42" t="s">
        <v>117</v>
      </c>
      <c r="C55" s="43" t="s">
        <v>88</v>
      </c>
      <c r="D55" s="44" t="s">
        <v>118</v>
      </c>
      <c r="E55" s="76">
        <f>SUM(E56:E60)</f>
        <v>0</v>
      </c>
      <c r="F55" s="76">
        <f>SUM(F56:F60)</f>
        <v>701422.09000000008</v>
      </c>
      <c r="G55" s="76">
        <f>SUM(G56:G60)</f>
        <v>0</v>
      </c>
      <c r="H55" s="77">
        <f>SUM(H56:H60)</f>
        <v>701422.09000000008</v>
      </c>
    </row>
    <row r="56" spans="2:10" s="7" customFormat="1" ht="11.25">
      <c r="B56" s="78" t="s">
        <v>119</v>
      </c>
      <c r="C56" s="43" t="s">
        <v>88</v>
      </c>
      <c r="D56" s="79" t="s">
        <v>120</v>
      </c>
      <c r="E56" s="80">
        <v>0</v>
      </c>
      <c r="F56" s="80">
        <v>33465.599999999999</v>
      </c>
      <c r="G56" s="80">
        <v>0</v>
      </c>
      <c r="H56" s="77">
        <f>SUM(E56:G56)</f>
        <v>33465.599999999999</v>
      </c>
    </row>
    <row r="57" spans="2:10" s="7" customFormat="1" ht="11.25">
      <c r="B57" s="78" t="s">
        <v>121</v>
      </c>
      <c r="C57" s="43" t="s">
        <v>88</v>
      </c>
      <c r="D57" s="79" t="s">
        <v>122</v>
      </c>
      <c r="E57" s="80">
        <v>0</v>
      </c>
      <c r="F57" s="80">
        <v>437599.59</v>
      </c>
      <c r="G57" s="80">
        <v>0</v>
      </c>
      <c r="H57" s="77">
        <f t="shared" ref="H57:H59" si="1">SUM(E57:G57)</f>
        <v>437599.59</v>
      </c>
    </row>
    <row r="58" spans="2:10" s="7" customFormat="1" ht="11.25">
      <c r="B58" s="78" t="s">
        <v>123</v>
      </c>
      <c r="C58" s="43" t="s">
        <v>88</v>
      </c>
      <c r="D58" s="79" t="s">
        <v>124</v>
      </c>
      <c r="E58" s="80">
        <v>0</v>
      </c>
      <c r="F58" s="80">
        <v>69882.100000000006</v>
      </c>
      <c r="G58" s="80">
        <v>0</v>
      </c>
      <c r="H58" s="77">
        <f t="shared" si="1"/>
        <v>69882.100000000006</v>
      </c>
    </row>
    <row r="59" spans="2:10" s="7" customFormat="1" ht="11.25">
      <c r="B59" s="78" t="s">
        <v>125</v>
      </c>
      <c r="C59" s="43" t="s">
        <v>88</v>
      </c>
      <c r="D59" s="79" t="s">
        <v>126</v>
      </c>
      <c r="E59" s="80">
        <v>0</v>
      </c>
      <c r="F59" s="80">
        <v>160474.79999999999</v>
      </c>
      <c r="G59" s="80">
        <v>0</v>
      </c>
      <c r="H59" s="77">
        <f t="shared" si="1"/>
        <v>160474.79999999999</v>
      </c>
    </row>
    <row r="60" spans="2:10" s="7" customFormat="1" ht="12.2" hidden="1" customHeight="1">
      <c r="B60" s="75"/>
      <c r="C60" s="43"/>
      <c r="D60" s="44"/>
      <c r="E60" s="76"/>
      <c r="F60" s="76"/>
      <c r="G60" s="76"/>
      <c r="H60" s="77"/>
    </row>
    <row r="61" spans="2:10" s="7" customFormat="1" ht="12">
      <c r="B61" s="42" t="s">
        <v>127</v>
      </c>
      <c r="C61" s="43" t="s">
        <v>102</v>
      </c>
      <c r="D61" s="44" t="s">
        <v>128</v>
      </c>
      <c r="E61" s="76">
        <f>SUM(E62:E63)</f>
        <v>0</v>
      </c>
      <c r="F61" s="76">
        <f>SUM(F62:F63)</f>
        <v>0</v>
      </c>
      <c r="G61" s="76">
        <f>SUM(G62:G63)</f>
        <v>0</v>
      </c>
      <c r="H61" s="77">
        <f>SUM(H62:H63)</f>
        <v>0</v>
      </c>
    </row>
    <row r="62" spans="2:10" s="7" customFormat="1" ht="11.25">
      <c r="B62" s="70"/>
      <c r="C62" s="71"/>
      <c r="D62" s="72"/>
      <c r="E62" s="51"/>
      <c r="F62" s="73"/>
      <c r="G62" s="73"/>
      <c r="H62" s="74">
        <f>SUM(E62:G62)</f>
        <v>0</v>
      </c>
      <c r="I62" s="53"/>
      <c r="J62" s="53"/>
    </row>
    <row r="63" spans="2:10" s="7" customFormat="1" ht="11.25" hidden="1">
      <c r="B63" s="75"/>
      <c r="C63" s="43"/>
      <c r="D63" s="44"/>
      <c r="E63" s="76"/>
      <c r="F63" s="76"/>
      <c r="G63" s="76"/>
      <c r="H63" s="77"/>
    </row>
    <row r="64" spans="2:10" s="7" customFormat="1" ht="12">
      <c r="B64" s="42" t="s">
        <v>129</v>
      </c>
      <c r="C64" s="43" t="s">
        <v>110</v>
      </c>
      <c r="D64" s="44" t="s">
        <v>130</v>
      </c>
      <c r="E64" s="76">
        <f>SUM(E65:E66)</f>
        <v>0</v>
      </c>
      <c r="F64" s="76">
        <f>SUM(F65:F66)</f>
        <v>0</v>
      </c>
      <c r="G64" s="76">
        <f>SUM(G65:G66)</f>
        <v>0</v>
      </c>
      <c r="H64" s="77">
        <f>SUM(H65:H66)</f>
        <v>0</v>
      </c>
    </row>
    <row r="65" spans="2:10" s="7" customFormat="1" ht="11.25">
      <c r="B65" s="70"/>
      <c r="C65" s="71"/>
      <c r="D65" s="72"/>
      <c r="E65" s="73"/>
      <c r="F65" s="73"/>
      <c r="G65" s="73"/>
      <c r="H65" s="74">
        <f>SUM(E65:G65)</f>
        <v>0</v>
      </c>
      <c r="I65" s="53"/>
      <c r="J65" s="53"/>
    </row>
    <row r="66" spans="2:10" s="7" customFormat="1" ht="11.25" hidden="1">
      <c r="B66" s="75"/>
      <c r="C66" s="43"/>
      <c r="D66" s="44"/>
      <c r="E66" s="76"/>
      <c r="F66" s="76"/>
      <c r="G66" s="76"/>
      <c r="H66" s="77"/>
    </row>
    <row r="67" spans="2:10" s="7" customFormat="1" ht="12">
      <c r="B67" s="42" t="s">
        <v>131</v>
      </c>
      <c r="C67" s="43" t="s">
        <v>128</v>
      </c>
      <c r="D67" s="44" t="s">
        <v>132</v>
      </c>
      <c r="E67" s="76">
        <f>SUM(E68:E69)</f>
        <v>0</v>
      </c>
      <c r="F67" s="76">
        <f>SUM(F68:F69)</f>
        <v>0</v>
      </c>
      <c r="G67" s="76">
        <f>SUM(G68:G69)</f>
        <v>0</v>
      </c>
      <c r="H67" s="77">
        <f>SUM(H68:H69)</f>
        <v>0</v>
      </c>
    </row>
    <row r="68" spans="2:10" s="7" customFormat="1" ht="11.25">
      <c r="B68" s="70"/>
      <c r="C68" s="71"/>
      <c r="D68" s="72"/>
      <c r="E68" s="73"/>
      <c r="F68" s="73"/>
      <c r="G68" s="73"/>
      <c r="H68" s="74">
        <f>SUM(E68:G68)</f>
        <v>0</v>
      </c>
      <c r="I68" s="53"/>
      <c r="J68" s="53"/>
    </row>
    <row r="69" spans="2:10" s="7" customFormat="1" ht="11.25" hidden="1">
      <c r="B69" s="75"/>
      <c r="C69" s="43"/>
      <c r="D69" s="44"/>
      <c r="E69" s="76"/>
      <c r="F69" s="76"/>
      <c r="G69" s="76"/>
      <c r="H69" s="77"/>
    </row>
    <row r="70" spans="2:10" s="7" customFormat="1" ht="12">
      <c r="B70" s="42" t="s">
        <v>133</v>
      </c>
      <c r="C70" s="43" t="s">
        <v>130</v>
      </c>
      <c r="D70" s="44" t="s">
        <v>134</v>
      </c>
      <c r="E70" s="76">
        <f>SUM(E71:E73)</f>
        <v>66771.360000000001</v>
      </c>
      <c r="F70" s="76">
        <f>SUM(F71:F73)</f>
        <v>13888.8</v>
      </c>
      <c r="G70" s="76">
        <f>SUM(G71:G73)</f>
        <v>0</v>
      </c>
      <c r="H70" s="76">
        <f>SUM(H71:H73)</f>
        <v>80660.160000000003</v>
      </c>
    </row>
    <row r="71" spans="2:10" s="7" customFormat="1" ht="22.5">
      <c r="B71" s="78" t="s">
        <v>135</v>
      </c>
      <c r="C71" s="43" t="s">
        <v>130</v>
      </c>
      <c r="D71" s="79" t="s">
        <v>136</v>
      </c>
      <c r="E71" s="80">
        <v>66771.360000000001</v>
      </c>
      <c r="F71" s="80">
        <v>0</v>
      </c>
      <c r="G71" s="80">
        <v>0</v>
      </c>
      <c r="H71" s="77">
        <f>SUM(E71:G71)</f>
        <v>66771.360000000001</v>
      </c>
    </row>
    <row r="72" spans="2:10" s="7" customFormat="1" ht="11.25">
      <c r="B72" s="78" t="s">
        <v>137</v>
      </c>
      <c r="C72" s="43" t="s">
        <v>130</v>
      </c>
      <c r="D72" s="79" t="s">
        <v>138</v>
      </c>
      <c r="E72" s="80">
        <v>0</v>
      </c>
      <c r="F72" s="80">
        <v>13888.8</v>
      </c>
      <c r="G72" s="80">
        <v>0</v>
      </c>
      <c r="H72" s="77">
        <f>SUM(E72:G72)</f>
        <v>13888.8</v>
      </c>
    </row>
    <row r="73" spans="2:10" s="7" customFormat="1" ht="11.25" hidden="1">
      <c r="B73" s="75"/>
      <c r="C73" s="43"/>
      <c r="D73" s="44"/>
      <c r="E73" s="76"/>
      <c r="F73" s="76"/>
      <c r="G73" s="76"/>
      <c r="H73" s="77"/>
    </row>
    <row r="74" spans="2:10" s="7" customFormat="1" ht="12">
      <c r="B74" s="42" t="s">
        <v>139</v>
      </c>
      <c r="C74" s="43" t="s">
        <v>132</v>
      </c>
      <c r="D74" s="44" t="s">
        <v>140</v>
      </c>
      <c r="E74" s="76">
        <f>SUM(E75:E77)</f>
        <v>287265.14</v>
      </c>
      <c r="F74" s="76">
        <f>SUM(F75:F77)</f>
        <v>219317.96</v>
      </c>
      <c r="G74" s="76">
        <f>SUM(G75:G77)</f>
        <v>679843.13</v>
      </c>
      <c r="H74" s="77">
        <f>SUM(H75:H77)</f>
        <v>1186426.23</v>
      </c>
    </row>
    <row r="75" spans="2:10" s="7" customFormat="1" ht="11.25">
      <c r="B75" s="78" t="s">
        <v>141</v>
      </c>
      <c r="C75" s="43" t="s">
        <v>132</v>
      </c>
      <c r="D75" s="79" t="s">
        <v>142</v>
      </c>
      <c r="E75" s="80">
        <v>0</v>
      </c>
      <c r="F75" s="80">
        <v>218289.96</v>
      </c>
      <c r="G75" s="80">
        <v>77217</v>
      </c>
      <c r="H75" s="77">
        <f>SUM(E75:G75)</f>
        <v>295506.95999999996</v>
      </c>
    </row>
    <row r="76" spans="2:10" s="7" customFormat="1" ht="11.25">
      <c r="B76" s="78" t="s">
        <v>143</v>
      </c>
      <c r="C76" s="43" t="s">
        <v>132</v>
      </c>
      <c r="D76" s="79" t="s">
        <v>144</v>
      </c>
      <c r="E76" s="80">
        <v>287265.14</v>
      </c>
      <c r="F76" s="80">
        <v>1028</v>
      </c>
      <c r="G76" s="80">
        <v>602626.13</v>
      </c>
      <c r="H76" s="77">
        <f>SUM(E76:G76)</f>
        <v>890919.27</v>
      </c>
    </row>
    <row r="77" spans="2:10" s="7" customFormat="1" ht="12.2" hidden="1" customHeight="1">
      <c r="B77" s="75"/>
      <c r="C77" s="43"/>
      <c r="D77" s="44"/>
      <c r="E77" s="76"/>
      <c r="F77" s="76"/>
      <c r="G77" s="76"/>
      <c r="H77" s="77"/>
    </row>
    <row r="78" spans="2:10" s="7" customFormat="1" ht="25.5" customHeight="1">
      <c r="B78" s="42" t="s">
        <v>145</v>
      </c>
      <c r="C78" s="43" t="s">
        <v>134</v>
      </c>
      <c r="D78" s="44" t="s">
        <v>146</v>
      </c>
      <c r="E78" s="76">
        <f>SUM(E79:E80)</f>
        <v>0</v>
      </c>
      <c r="F78" s="76">
        <f>SUM(F79:F80)</f>
        <v>0</v>
      </c>
      <c r="G78" s="76">
        <f>SUM(G79:G80)</f>
        <v>0</v>
      </c>
      <c r="H78" s="77">
        <f>SUM(H79:H80)</f>
        <v>0</v>
      </c>
    </row>
    <row r="79" spans="2:10" s="7" customFormat="1" ht="11.25">
      <c r="B79" s="70"/>
      <c r="C79" s="71"/>
      <c r="D79" s="72"/>
      <c r="E79" s="73"/>
      <c r="F79" s="73"/>
      <c r="G79" s="73"/>
      <c r="H79" s="74">
        <f>SUM(E79:G79)</f>
        <v>0</v>
      </c>
      <c r="I79" s="53"/>
      <c r="J79" s="53"/>
    </row>
    <row r="80" spans="2:10" s="7" customFormat="1" ht="0.75" customHeight="1" thickBot="1">
      <c r="B80" s="75"/>
      <c r="C80" s="82"/>
      <c r="D80" s="83"/>
      <c r="E80" s="84"/>
      <c r="F80" s="84"/>
      <c r="G80" s="84"/>
      <c r="H80" s="85"/>
    </row>
    <row r="81" spans="2:8" s="7" customFormat="1" ht="12.2" customHeight="1">
      <c r="B81" s="65"/>
      <c r="C81" s="65"/>
      <c r="D81" s="65"/>
      <c r="E81" s="65"/>
      <c r="F81" s="65"/>
      <c r="G81" s="65"/>
      <c r="H81" s="65" t="s">
        <v>147</v>
      </c>
    </row>
    <row r="82" spans="2:8" s="7" customFormat="1" ht="12.2" customHeight="1">
      <c r="B82" s="86"/>
      <c r="C82" s="22" t="s">
        <v>41</v>
      </c>
      <c r="D82" s="141" t="s">
        <v>42</v>
      </c>
      <c r="E82" s="23" t="s">
        <v>43</v>
      </c>
      <c r="F82" s="23" t="s">
        <v>44</v>
      </c>
      <c r="G82" s="24" t="s">
        <v>45</v>
      </c>
      <c r="H82" s="25"/>
    </row>
    <row r="83" spans="2:8" s="7" customFormat="1" ht="12.2" customHeight="1">
      <c r="B83" s="27" t="s">
        <v>47</v>
      </c>
      <c r="C83" s="27" t="s">
        <v>48</v>
      </c>
      <c r="D83" s="142"/>
      <c r="E83" s="28" t="s">
        <v>49</v>
      </c>
      <c r="F83" s="28" t="s">
        <v>50</v>
      </c>
      <c r="G83" s="29" t="s">
        <v>51</v>
      </c>
      <c r="H83" s="30" t="s">
        <v>52</v>
      </c>
    </row>
    <row r="84" spans="2:8" s="7" customFormat="1" ht="12.2" customHeight="1">
      <c r="B84" s="87"/>
      <c r="C84" s="88" t="s">
        <v>55</v>
      </c>
      <c r="D84" s="143"/>
      <c r="E84" s="32" t="s">
        <v>56</v>
      </c>
      <c r="F84" s="32" t="s">
        <v>57</v>
      </c>
      <c r="G84" s="89" t="s">
        <v>58</v>
      </c>
      <c r="H84" s="30"/>
    </row>
    <row r="85" spans="2:8" s="7" customFormat="1" ht="12.2" customHeight="1" thickBot="1">
      <c r="B85" s="33">
        <v>1</v>
      </c>
      <c r="C85" s="90">
        <v>2</v>
      </c>
      <c r="D85" s="90">
        <v>3</v>
      </c>
      <c r="E85" s="91">
        <v>4</v>
      </c>
      <c r="F85" s="91">
        <v>5</v>
      </c>
      <c r="G85" s="92" t="s">
        <v>61</v>
      </c>
      <c r="H85" s="36" t="s">
        <v>62</v>
      </c>
    </row>
    <row r="86" spans="2:8" s="7" customFormat="1" ht="12">
      <c r="B86" s="67" t="s">
        <v>148</v>
      </c>
      <c r="C86" s="38" t="s">
        <v>140</v>
      </c>
      <c r="D86" s="39" t="s">
        <v>149</v>
      </c>
      <c r="E86" s="68">
        <f>SUM(E87:E89)</f>
        <v>0</v>
      </c>
      <c r="F86" s="68">
        <f>SUM(F87:F89)</f>
        <v>66570</v>
      </c>
      <c r="G86" s="68">
        <f>SUM(G87:G89)</f>
        <v>0.23</v>
      </c>
      <c r="H86" s="69">
        <f>SUM(H87:H89)</f>
        <v>66570.23</v>
      </c>
    </row>
    <row r="87" spans="2:8" s="7" customFormat="1" ht="11.25">
      <c r="B87" s="78" t="s">
        <v>150</v>
      </c>
      <c r="C87" s="43" t="s">
        <v>140</v>
      </c>
      <c r="D87" s="79" t="s">
        <v>151</v>
      </c>
      <c r="E87" s="80">
        <v>0</v>
      </c>
      <c r="F87" s="80">
        <v>66570</v>
      </c>
      <c r="G87" s="80">
        <v>0</v>
      </c>
      <c r="H87" s="77">
        <f>SUM(E87:G87)</f>
        <v>66570</v>
      </c>
    </row>
    <row r="88" spans="2:8" s="7" customFormat="1" ht="22.5">
      <c r="B88" s="78" t="s">
        <v>152</v>
      </c>
      <c r="C88" s="43" t="s">
        <v>140</v>
      </c>
      <c r="D88" s="79" t="s">
        <v>153</v>
      </c>
      <c r="E88" s="80">
        <v>0</v>
      </c>
      <c r="F88" s="80">
        <v>0</v>
      </c>
      <c r="G88" s="80">
        <v>0.23</v>
      </c>
      <c r="H88" s="77">
        <f>SUM(E88:G88)</f>
        <v>0.23</v>
      </c>
    </row>
    <row r="89" spans="2:8" s="7" customFormat="1" ht="12.2" hidden="1" customHeight="1">
      <c r="B89" s="78"/>
      <c r="C89" s="43"/>
      <c r="D89" s="44"/>
      <c r="E89" s="76"/>
      <c r="F89" s="76"/>
      <c r="G89" s="76"/>
      <c r="H89" s="77"/>
    </row>
    <row r="90" spans="2:8" s="7" customFormat="1" ht="15" customHeight="1">
      <c r="B90" s="93" t="s">
        <v>154</v>
      </c>
      <c r="C90" s="43" t="s">
        <v>155</v>
      </c>
      <c r="D90" s="44"/>
      <c r="E90" s="76">
        <f>E93+E128</f>
        <v>-11374.109999999986</v>
      </c>
      <c r="F90" s="76">
        <f>F93+F128</f>
        <v>-265588.86000000034</v>
      </c>
      <c r="G90" s="76">
        <f>G93+G128</f>
        <v>-32490.889999999898</v>
      </c>
      <c r="H90" s="77">
        <f>H93+H128</f>
        <v>-309453.86000000022</v>
      </c>
    </row>
    <row r="91" spans="2:8" s="7" customFormat="1" ht="15" customHeight="1">
      <c r="B91" s="42" t="s">
        <v>156</v>
      </c>
      <c r="C91" s="43" t="s">
        <v>157</v>
      </c>
      <c r="D91" s="44"/>
      <c r="E91" s="76">
        <f>E17-E49</f>
        <v>-11374.110000000102</v>
      </c>
      <c r="F91" s="76">
        <f>F17-F49</f>
        <v>-265588.86000000034</v>
      </c>
      <c r="G91" s="76">
        <f>G17-G49</f>
        <v>-32490.890000000014</v>
      </c>
      <c r="H91" s="77">
        <f>H17-H49</f>
        <v>-309453.8599999994</v>
      </c>
    </row>
    <row r="92" spans="2:8" s="7" customFormat="1" ht="15" customHeight="1">
      <c r="B92" s="42" t="s">
        <v>158</v>
      </c>
      <c r="C92" s="43" t="s">
        <v>159</v>
      </c>
      <c r="D92" s="44"/>
      <c r="E92" s="80"/>
      <c r="F92" s="80"/>
      <c r="G92" s="80"/>
      <c r="H92" s="77">
        <f>SUM(E92:G92)</f>
        <v>0</v>
      </c>
    </row>
    <row r="93" spans="2:8" s="7" customFormat="1" ht="22.5">
      <c r="B93" s="93" t="s">
        <v>160</v>
      </c>
      <c r="C93" s="43" t="s">
        <v>161</v>
      </c>
      <c r="D93" s="44"/>
      <c r="E93" s="76">
        <f>E94+E97+E100+E103+E110+E113+E116+E127+E124</f>
        <v>-11766.859999999986</v>
      </c>
      <c r="F93" s="76">
        <f>F94+F97+F100+F103+F110+F113+F116+F127+F124</f>
        <v>-205285.46</v>
      </c>
      <c r="G93" s="76">
        <f>G94+G97+G100+G103+G110+G113+G116+G127+G124</f>
        <v>-31106.889999999898</v>
      </c>
      <c r="H93" s="77">
        <f>H94+H97+H100+H103+H110+H113+H116+H127+H124</f>
        <v>-248159.20999999985</v>
      </c>
    </row>
    <row r="94" spans="2:8" s="7" customFormat="1" ht="15" customHeight="1">
      <c r="B94" s="42" t="s">
        <v>162</v>
      </c>
      <c r="C94" s="43" t="s">
        <v>163</v>
      </c>
      <c r="D94" s="44"/>
      <c r="E94" s="76">
        <f>E95-E96</f>
        <v>0</v>
      </c>
      <c r="F94" s="76">
        <f>F95-F96</f>
        <v>-196843.32</v>
      </c>
      <c r="G94" s="76">
        <f>G95-G96</f>
        <v>0</v>
      </c>
      <c r="H94" s="77">
        <f>H95-H96</f>
        <v>-196843.32</v>
      </c>
    </row>
    <row r="95" spans="2:8" s="7" customFormat="1" ht="11.25">
      <c r="B95" s="78" t="s">
        <v>164</v>
      </c>
      <c r="C95" s="43" t="s">
        <v>165</v>
      </c>
      <c r="D95" s="44" t="s">
        <v>161</v>
      </c>
      <c r="E95" s="80">
        <v>0</v>
      </c>
      <c r="F95" s="80">
        <v>21446.639999999999</v>
      </c>
      <c r="G95" s="80">
        <v>35000</v>
      </c>
      <c r="H95" s="77">
        <f>SUM(E95:G95)</f>
        <v>56446.64</v>
      </c>
    </row>
    <row r="96" spans="2:8" s="7" customFormat="1" ht="11.25">
      <c r="B96" s="78" t="s">
        <v>166</v>
      </c>
      <c r="C96" s="43" t="s">
        <v>167</v>
      </c>
      <c r="D96" s="44" t="s">
        <v>168</v>
      </c>
      <c r="E96" s="80">
        <v>0</v>
      </c>
      <c r="F96" s="80">
        <v>218289.96</v>
      </c>
      <c r="G96" s="80">
        <v>35000</v>
      </c>
      <c r="H96" s="77">
        <f>SUM(E96:G96)</f>
        <v>253289.96</v>
      </c>
    </row>
    <row r="97" spans="2:10" s="7" customFormat="1" ht="12">
      <c r="B97" s="42" t="s">
        <v>169</v>
      </c>
      <c r="C97" s="43" t="s">
        <v>170</v>
      </c>
      <c r="D97" s="44"/>
      <c r="E97" s="76">
        <f>E98-E99</f>
        <v>0</v>
      </c>
      <c r="F97" s="76">
        <f>F98-F99</f>
        <v>0</v>
      </c>
      <c r="G97" s="76">
        <f>G98-G99</f>
        <v>0</v>
      </c>
      <c r="H97" s="77">
        <f>H98-H99</f>
        <v>0</v>
      </c>
    </row>
    <row r="98" spans="2:10" s="7" customFormat="1" ht="11.25">
      <c r="B98" s="78" t="s">
        <v>171</v>
      </c>
      <c r="C98" s="43" t="s">
        <v>172</v>
      </c>
      <c r="D98" s="44" t="s">
        <v>163</v>
      </c>
      <c r="E98" s="80"/>
      <c r="F98" s="80"/>
      <c r="G98" s="80"/>
      <c r="H98" s="77">
        <f>SUM(E98:G98)</f>
        <v>0</v>
      </c>
    </row>
    <row r="99" spans="2:10" s="7" customFormat="1" ht="11.25">
      <c r="B99" s="78" t="s">
        <v>173</v>
      </c>
      <c r="C99" s="43" t="s">
        <v>174</v>
      </c>
      <c r="D99" s="44" t="s">
        <v>175</v>
      </c>
      <c r="E99" s="80"/>
      <c r="F99" s="80"/>
      <c r="G99" s="80"/>
      <c r="H99" s="77">
        <f>SUM(E99:G99)</f>
        <v>0</v>
      </c>
    </row>
    <row r="100" spans="2:10" s="7" customFormat="1" ht="12.2" customHeight="1">
      <c r="B100" s="42" t="s">
        <v>176</v>
      </c>
      <c r="C100" s="43" t="s">
        <v>177</v>
      </c>
      <c r="D100" s="44"/>
      <c r="E100" s="76">
        <f>E101-E102</f>
        <v>0</v>
      </c>
      <c r="F100" s="76">
        <f>F101-F102</f>
        <v>-8546.2999999999993</v>
      </c>
      <c r="G100" s="76">
        <f>G101-G102</f>
        <v>0</v>
      </c>
      <c r="H100" s="77">
        <f>H101-H102</f>
        <v>-8546.2999999999993</v>
      </c>
    </row>
    <row r="101" spans="2:10" s="7" customFormat="1" ht="11.25">
      <c r="B101" s="78" t="s">
        <v>178</v>
      </c>
      <c r="C101" s="43" t="s">
        <v>179</v>
      </c>
      <c r="D101" s="44" t="s">
        <v>170</v>
      </c>
      <c r="E101" s="80"/>
      <c r="F101" s="80"/>
      <c r="G101" s="80"/>
      <c r="H101" s="77">
        <f>SUM(E101:G101)</f>
        <v>0</v>
      </c>
    </row>
    <row r="102" spans="2:10" s="7" customFormat="1" ht="11.25">
      <c r="B102" s="78" t="s">
        <v>180</v>
      </c>
      <c r="C102" s="43" t="s">
        <v>181</v>
      </c>
      <c r="D102" s="44" t="s">
        <v>182</v>
      </c>
      <c r="E102" s="80">
        <v>0</v>
      </c>
      <c r="F102" s="80">
        <v>8546.2999999999993</v>
      </c>
      <c r="G102" s="80">
        <v>0</v>
      </c>
      <c r="H102" s="77">
        <f>SUM(E102:G102)</f>
        <v>8546.2999999999993</v>
      </c>
    </row>
    <row r="103" spans="2:10" s="7" customFormat="1" ht="12">
      <c r="B103" s="42" t="s">
        <v>183</v>
      </c>
      <c r="C103" s="43" t="s">
        <v>184</v>
      </c>
      <c r="D103" s="44"/>
      <c r="E103" s="76">
        <f>E104-E107</f>
        <v>-11766.859999999986</v>
      </c>
      <c r="F103" s="76">
        <f>F104-F107</f>
        <v>104.15999999999985</v>
      </c>
      <c r="G103" s="76">
        <f>G104-G107</f>
        <v>-31106.889999999898</v>
      </c>
      <c r="H103" s="77">
        <f>H104-H107</f>
        <v>-42769.589999999851</v>
      </c>
    </row>
    <row r="104" spans="2:10" s="7" customFormat="1" ht="11.25">
      <c r="B104" s="78" t="s">
        <v>185</v>
      </c>
      <c r="C104" s="43" t="s">
        <v>186</v>
      </c>
      <c r="D104" s="44" t="s">
        <v>187</v>
      </c>
      <c r="E104" s="80">
        <v>277359.93</v>
      </c>
      <c r="F104" s="80">
        <v>1619.8</v>
      </c>
      <c r="G104" s="80">
        <v>615392.31000000006</v>
      </c>
      <c r="H104" s="77">
        <f>SUM(E104:G104)</f>
        <v>894372.04</v>
      </c>
    </row>
    <row r="105" spans="2:10" s="7" customFormat="1" ht="11.25">
      <c r="B105" s="70"/>
      <c r="C105" s="71"/>
      <c r="D105" s="72"/>
      <c r="E105" s="73"/>
      <c r="F105" s="73"/>
      <c r="G105" s="73"/>
      <c r="H105" s="74">
        <f>SUM(E105:G105)</f>
        <v>0</v>
      </c>
      <c r="I105" s="53"/>
      <c r="J105" s="53"/>
    </row>
    <row r="106" spans="2:10" s="7" customFormat="1" ht="11.25" hidden="1">
      <c r="B106" s="78"/>
      <c r="C106" s="43"/>
      <c r="D106" s="44"/>
      <c r="E106" s="76"/>
      <c r="F106" s="76"/>
      <c r="G106" s="76"/>
      <c r="H106" s="77"/>
    </row>
    <row r="107" spans="2:10" s="7" customFormat="1" ht="11.25">
      <c r="B107" s="78" t="s">
        <v>188</v>
      </c>
      <c r="C107" s="43" t="s">
        <v>189</v>
      </c>
      <c r="D107" s="44" t="s">
        <v>190</v>
      </c>
      <c r="E107" s="80">
        <v>289126.78999999998</v>
      </c>
      <c r="F107" s="80">
        <v>1515.64</v>
      </c>
      <c r="G107" s="80">
        <v>646499.19999999995</v>
      </c>
      <c r="H107" s="77">
        <f>SUM(E107:G107)</f>
        <v>937141.62999999989</v>
      </c>
    </row>
    <row r="108" spans="2:10" s="7" customFormat="1" ht="11.25">
      <c r="B108" s="70"/>
      <c r="C108" s="71"/>
      <c r="D108" s="72"/>
      <c r="E108" s="73"/>
      <c r="F108" s="73"/>
      <c r="G108" s="73"/>
      <c r="H108" s="74">
        <f>SUM(E108:G108)</f>
        <v>0</v>
      </c>
      <c r="I108" s="53"/>
      <c r="J108" s="53"/>
    </row>
    <row r="109" spans="2:10" s="7" customFormat="1" ht="11.25" hidden="1">
      <c r="B109" s="78"/>
      <c r="C109" s="43"/>
      <c r="D109" s="44"/>
      <c r="E109" s="76"/>
      <c r="F109" s="76"/>
      <c r="G109" s="76"/>
      <c r="H109" s="77"/>
    </row>
    <row r="110" spans="2:10" s="7" customFormat="1" ht="12">
      <c r="B110" s="42" t="s">
        <v>191</v>
      </c>
      <c r="C110" s="43" t="s">
        <v>192</v>
      </c>
      <c r="D110" s="44"/>
      <c r="E110" s="76">
        <f>E111-E112</f>
        <v>0</v>
      </c>
      <c r="F110" s="76">
        <f>F111-F112</f>
        <v>0</v>
      </c>
      <c r="G110" s="76">
        <f>G111-G112</f>
        <v>0</v>
      </c>
      <c r="H110" s="77">
        <f>H111-H112</f>
        <v>0</v>
      </c>
    </row>
    <row r="111" spans="2:10" s="7" customFormat="1" ht="11.25">
      <c r="B111" s="78" t="s">
        <v>193</v>
      </c>
      <c r="C111" s="43" t="s">
        <v>194</v>
      </c>
      <c r="D111" s="44" t="s">
        <v>177</v>
      </c>
      <c r="E111" s="80"/>
      <c r="F111" s="80"/>
      <c r="G111" s="80"/>
      <c r="H111" s="77">
        <f>SUM(E111:G111)</f>
        <v>0</v>
      </c>
    </row>
    <row r="112" spans="2:10" s="7" customFormat="1" ht="11.25">
      <c r="B112" s="78" t="s">
        <v>195</v>
      </c>
      <c r="C112" s="43" t="s">
        <v>196</v>
      </c>
      <c r="D112" s="44" t="s">
        <v>197</v>
      </c>
      <c r="E112" s="80"/>
      <c r="F112" s="80"/>
      <c r="G112" s="80"/>
      <c r="H112" s="77">
        <f>SUM(E112:G112)</f>
        <v>0</v>
      </c>
    </row>
    <row r="113" spans="2:8" s="7" customFormat="1" ht="12">
      <c r="B113" s="42" t="s">
        <v>198</v>
      </c>
      <c r="C113" s="94" t="s">
        <v>199</v>
      </c>
      <c r="D113" s="95"/>
      <c r="E113" s="96">
        <f>E114-E115</f>
        <v>0</v>
      </c>
      <c r="F113" s="96">
        <f>F114-F115</f>
        <v>0</v>
      </c>
      <c r="G113" s="96">
        <f>G114-G115</f>
        <v>0</v>
      </c>
      <c r="H113" s="97">
        <f>H114-H115</f>
        <v>0</v>
      </c>
    </row>
    <row r="114" spans="2:8" s="7" customFormat="1" ht="22.5">
      <c r="B114" s="78" t="s">
        <v>200</v>
      </c>
      <c r="C114" s="43" t="s">
        <v>201</v>
      </c>
      <c r="D114" s="44" t="s">
        <v>184</v>
      </c>
      <c r="E114" s="80"/>
      <c r="F114" s="80"/>
      <c r="G114" s="80"/>
      <c r="H114" s="77">
        <f>SUM(E114:G114)</f>
        <v>0</v>
      </c>
    </row>
    <row r="115" spans="2:8" s="7" customFormat="1" ht="11.25">
      <c r="B115" s="78" t="s">
        <v>202</v>
      </c>
      <c r="C115" s="43" t="s">
        <v>203</v>
      </c>
      <c r="D115" s="44" t="s">
        <v>204</v>
      </c>
      <c r="E115" s="80"/>
      <c r="F115" s="80"/>
      <c r="G115" s="80"/>
      <c r="H115" s="77">
        <f>SUM(E115:G115)</f>
        <v>0</v>
      </c>
    </row>
    <row r="116" spans="2:8" s="7" customFormat="1" ht="24.75" thickBot="1">
      <c r="B116" s="98" t="s">
        <v>205</v>
      </c>
      <c r="C116" s="82" t="s">
        <v>206</v>
      </c>
      <c r="D116" s="92"/>
      <c r="E116" s="84">
        <f>E122-E123</f>
        <v>0</v>
      </c>
      <c r="F116" s="84">
        <f>F122-F123</f>
        <v>0</v>
      </c>
      <c r="G116" s="84">
        <f>G122-G123</f>
        <v>0</v>
      </c>
      <c r="H116" s="85">
        <f>H122-H123</f>
        <v>0</v>
      </c>
    </row>
    <row r="117" spans="2:8" s="7" customFormat="1" ht="11.25">
      <c r="B117" s="65"/>
      <c r="C117" s="65"/>
      <c r="D117" s="65"/>
      <c r="E117" s="65"/>
      <c r="F117" s="65"/>
      <c r="G117" s="65"/>
      <c r="H117" s="99" t="s">
        <v>207</v>
      </c>
    </row>
    <row r="118" spans="2:8" s="7" customFormat="1" ht="12" customHeight="1">
      <c r="B118" s="86"/>
      <c r="C118" s="22" t="s">
        <v>41</v>
      </c>
      <c r="D118" s="141" t="s">
        <v>42</v>
      </c>
      <c r="E118" s="23" t="s">
        <v>43</v>
      </c>
      <c r="F118" s="23" t="s">
        <v>44</v>
      </c>
      <c r="G118" s="24" t="s">
        <v>45</v>
      </c>
      <c r="H118" s="25"/>
    </row>
    <row r="119" spans="2:8" s="7" customFormat="1" ht="12" customHeight="1">
      <c r="B119" s="27" t="s">
        <v>47</v>
      </c>
      <c r="C119" s="27" t="s">
        <v>48</v>
      </c>
      <c r="D119" s="142"/>
      <c r="E119" s="28" t="s">
        <v>49</v>
      </c>
      <c r="F119" s="28" t="s">
        <v>50</v>
      </c>
      <c r="G119" s="29" t="s">
        <v>51</v>
      </c>
      <c r="H119" s="30" t="s">
        <v>52</v>
      </c>
    </row>
    <row r="120" spans="2:8" s="7" customFormat="1" ht="12" customHeight="1">
      <c r="B120" s="87"/>
      <c r="C120" s="88" t="s">
        <v>55</v>
      </c>
      <c r="D120" s="143"/>
      <c r="E120" s="32" t="s">
        <v>56</v>
      </c>
      <c r="F120" s="32" t="s">
        <v>57</v>
      </c>
      <c r="G120" s="89" t="s">
        <v>58</v>
      </c>
      <c r="H120" s="30"/>
    </row>
    <row r="121" spans="2:8" s="7" customFormat="1" ht="12" thickBot="1">
      <c r="B121" s="33">
        <v>1</v>
      </c>
      <c r="C121" s="90">
        <v>2</v>
      </c>
      <c r="D121" s="90">
        <v>3</v>
      </c>
      <c r="E121" s="35">
        <v>4</v>
      </c>
      <c r="F121" s="35">
        <v>5</v>
      </c>
      <c r="G121" s="24" t="s">
        <v>61</v>
      </c>
      <c r="H121" s="25" t="s">
        <v>62</v>
      </c>
    </row>
    <row r="122" spans="2:8" s="7" customFormat="1" ht="11.25">
      <c r="B122" s="100" t="s">
        <v>208</v>
      </c>
      <c r="C122" s="101" t="s">
        <v>209</v>
      </c>
      <c r="D122" s="102" t="s">
        <v>210</v>
      </c>
      <c r="E122" s="103">
        <v>0</v>
      </c>
      <c r="F122" s="103">
        <v>7928926.7999999998</v>
      </c>
      <c r="G122" s="103">
        <v>602626.13</v>
      </c>
      <c r="H122" s="41">
        <f>SUM(E122:G122)</f>
        <v>8531552.9299999997</v>
      </c>
    </row>
    <row r="123" spans="2:8" s="7" customFormat="1" ht="11.25">
      <c r="B123" s="57" t="s">
        <v>211</v>
      </c>
      <c r="C123" s="55" t="s">
        <v>212</v>
      </c>
      <c r="D123" s="56" t="s">
        <v>213</v>
      </c>
      <c r="E123" s="59">
        <v>0</v>
      </c>
      <c r="F123" s="59">
        <v>7928926.7999999998</v>
      </c>
      <c r="G123" s="59">
        <v>602626.13</v>
      </c>
      <c r="H123" s="46">
        <f>SUM(E123:G123)</f>
        <v>8531552.9299999997</v>
      </c>
    </row>
    <row r="124" spans="2:8" s="7" customFormat="1" ht="12">
      <c r="B124" s="42" t="s">
        <v>214</v>
      </c>
      <c r="C124" s="94" t="s">
        <v>215</v>
      </c>
      <c r="D124" s="95"/>
      <c r="E124" s="96">
        <f>E125-E126</f>
        <v>0</v>
      </c>
      <c r="F124" s="96">
        <f>F125-F126</f>
        <v>0</v>
      </c>
      <c r="G124" s="96">
        <f>G125-G126</f>
        <v>0</v>
      </c>
      <c r="H124" s="97">
        <f>H125-H126</f>
        <v>0</v>
      </c>
    </row>
    <row r="125" spans="2:8" s="7" customFormat="1" ht="22.5">
      <c r="B125" s="78" t="s">
        <v>216</v>
      </c>
      <c r="C125" s="43" t="s">
        <v>217</v>
      </c>
      <c r="D125" s="44" t="s">
        <v>213</v>
      </c>
      <c r="E125" s="80"/>
      <c r="F125" s="80"/>
      <c r="G125" s="80"/>
      <c r="H125" s="77">
        <f>SUM(E125:G125)</f>
        <v>0</v>
      </c>
    </row>
    <row r="126" spans="2:8" s="7" customFormat="1" ht="11.25">
      <c r="B126" s="78" t="s">
        <v>211</v>
      </c>
      <c r="C126" s="43" t="s">
        <v>218</v>
      </c>
      <c r="D126" s="44" t="s">
        <v>213</v>
      </c>
      <c r="E126" s="80"/>
      <c r="F126" s="80"/>
      <c r="G126" s="80"/>
      <c r="H126" s="77">
        <f>SUM(E126:G126)</f>
        <v>0</v>
      </c>
    </row>
    <row r="127" spans="2:8" s="7" customFormat="1" ht="12">
      <c r="B127" s="98" t="s">
        <v>219</v>
      </c>
      <c r="C127" s="55" t="s">
        <v>220</v>
      </c>
      <c r="D127" s="56" t="s">
        <v>213</v>
      </c>
      <c r="E127" s="59"/>
      <c r="F127" s="59"/>
      <c r="G127" s="59"/>
      <c r="H127" s="46">
        <f>SUM(E127:G127)</f>
        <v>0</v>
      </c>
    </row>
    <row r="128" spans="2:8" s="7" customFormat="1" ht="24">
      <c r="B128" s="104" t="s">
        <v>221</v>
      </c>
      <c r="C128" s="55" t="s">
        <v>222</v>
      </c>
      <c r="D128" s="56"/>
      <c r="E128" s="45">
        <f>E129-E153</f>
        <v>392.75</v>
      </c>
      <c r="F128" s="45">
        <f>F129-F153</f>
        <v>-60303.400000000373</v>
      </c>
      <c r="G128" s="45">
        <f>G129-G153</f>
        <v>-1384</v>
      </c>
      <c r="H128" s="46">
        <f>H129-H153</f>
        <v>-61294.650000000373</v>
      </c>
    </row>
    <row r="129" spans="2:8" s="7" customFormat="1" ht="22.5">
      <c r="B129" s="105" t="s">
        <v>223</v>
      </c>
      <c r="C129" s="55" t="s">
        <v>224</v>
      </c>
      <c r="D129" s="56"/>
      <c r="E129" s="45">
        <f>E130+E133+E136+E139+E142+E145</f>
        <v>-2349355.5</v>
      </c>
      <c r="F129" s="45">
        <f>F130+F133+F136+F139+F142+F145</f>
        <v>-6891462.1600000001</v>
      </c>
      <c r="G129" s="45">
        <f>G130+G133+G136+G139+G142+G145</f>
        <v>-79021.780000000028</v>
      </c>
      <c r="H129" s="46">
        <f>H130+H133+H136+H139+H142+H145</f>
        <v>-9319839.4400000013</v>
      </c>
    </row>
    <row r="130" spans="2:8" s="7" customFormat="1" ht="12">
      <c r="B130" s="42" t="s">
        <v>225</v>
      </c>
      <c r="C130" s="55" t="s">
        <v>226</v>
      </c>
      <c r="D130" s="56"/>
      <c r="E130" s="45">
        <f>E131-E132</f>
        <v>0</v>
      </c>
      <c r="F130" s="45">
        <f>F131-F132</f>
        <v>0</v>
      </c>
      <c r="G130" s="45">
        <f>G131-G132</f>
        <v>-41368.300000000047</v>
      </c>
      <c r="H130" s="46">
        <f>H131-H132</f>
        <v>-41368.300000000745</v>
      </c>
    </row>
    <row r="131" spans="2:8" s="7" customFormat="1" ht="11.25">
      <c r="B131" s="57" t="s">
        <v>227</v>
      </c>
      <c r="C131" s="55" t="s">
        <v>228</v>
      </c>
      <c r="D131" s="56" t="s">
        <v>229</v>
      </c>
      <c r="E131" s="59">
        <v>554421.26</v>
      </c>
      <c r="F131" s="59">
        <v>7733508.1399999997</v>
      </c>
      <c r="G131" s="59">
        <v>659938.48</v>
      </c>
      <c r="H131" s="46">
        <f>SUM(E131:G131)</f>
        <v>8947867.879999999</v>
      </c>
    </row>
    <row r="132" spans="2:8" s="7" customFormat="1" ht="11.25">
      <c r="B132" s="57" t="s">
        <v>230</v>
      </c>
      <c r="C132" s="55" t="s">
        <v>231</v>
      </c>
      <c r="D132" s="56" t="s">
        <v>232</v>
      </c>
      <c r="E132" s="59">
        <v>554421.26</v>
      </c>
      <c r="F132" s="59">
        <v>7733508.1399999997</v>
      </c>
      <c r="G132" s="59">
        <v>701306.78</v>
      </c>
      <c r="H132" s="46">
        <f>SUM(E132:G132)</f>
        <v>8989236.1799999997</v>
      </c>
    </row>
    <row r="133" spans="2:8" s="7" customFormat="1" ht="12">
      <c r="B133" s="98" t="s">
        <v>233</v>
      </c>
      <c r="C133" s="55" t="s">
        <v>190</v>
      </c>
      <c r="D133" s="56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7" customFormat="1" ht="22.5">
      <c r="B134" s="57" t="s">
        <v>234</v>
      </c>
      <c r="C134" s="55" t="s">
        <v>235</v>
      </c>
      <c r="D134" s="56" t="s">
        <v>236</v>
      </c>
      <c r="E134" s="59"/>
      <c r="F134" s="59"/>
      <c r="G134" s="59"/>
      <c r="H134" s="46">
        <f>SUM(E134:G134)</f>
        <v>0</v>
      </c>
    </row>
    <row r="135" spans="2:8" s="7" customFormat="1" ht="22.5">
      <c r="B135" s="57" t="s">
        <v>237</v>
      </c>
      <c r="C135" s="55" t="s">
        <v>238</v>
      </c>
      <c r="D135" s="56" t="s">
        <v>239</v>
      </c>
      <c r="E135" s="59"/>
      <c r="F135" s="59"/>
      <c r="G135" s="59"/>
      <c r="H135" s="46">
        <f>SUM(E135:G135)</f>
        <v>0</v>
      </c>
    </row>
    <row r="136" spans="2:8" s="7" customFormat="1" ht="12">
      <c r="B136" s="42" t="s">
        <v>240</v>
      </c>
      <c r="C136" s="55" t="s">
        <v>197</v>
      </c>
      <c r="D136" s="56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7" customFormat="1" ht="22.5">
      <c r="B137" s="57" t="s">
        <v>241</v>
      </c>
      <c r="C137" s="55" t="s">
        <v>242</v>
      </c>
      <c r="D137" s="56" t="s">
        <v>243</v>
      </c>
      <c r="E137" s="59"/>
      <c r="F137" s="59"/>
      <c r="G137" s="59"/>
      <c r="H137" s="46">
        <f>SUM(E137:G137)</f>
        <v>0</v>
      </c>
    </row>
    <row r="138" spans="2:8" s="7" customFormat="1" ht="11.25">
      <c r="B138" s="57" t="s">
        <v>244</v>
      </c>
      <c r="C138" s="55" t="s">
        <v>245</v>
      </c>
      <c r="D138" s="56" t="s">
        <v>246</v>
      </c>
      <c r="E138" s="59"/>
      <c r="F138" s="59"/>
      <c r="G138" s="59"/>
      <c r="H138" s="46">
        <f>SUM(E138:G138)</f>
        <v>0</v>
      </c>
    </row>
    <row r="139" spans="2:8" s="7" customFormat="1" ht="12">
      <c r="B139" s="42" t="s">
        <v>247</v>
      </c>
      <c r="C139" s="55" t="s">
        <v>248</v>
      </c>
      <c r="D139" s="56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7" customFormat="1" ht="22.5">
      <c r="B140" s="57" t="s">
        <v>249</v>
      </c>
      <c r="C140" s="55" t="s">
        <v>250</v>
      </c>
      <c r="D140" s="56" t="s">
        <v>251</v>
      </c>
      <c r="E140" s="59"/>
      <c r="F140" s="59"/>
      <c r="G140" s="59"/>
      <c r="H140" s="46">
        <f>SUM(E140:G140)</f>
        <v>0</v>
      </c>
    </row>
    <row r="141" spans="2:8" s="7" customFormat="1" ht="11.25">
      <c r="B141" s="57" t="s">
        <v>252</v>
      </c>
      <c r="C141" s="55" t="s">
        <v>253</v>
      </c>
      <c r="D141" s="56" t="s">
        <v>254</v>
      </c>
      <c r="E141" s="59"/>
      <c r="F141" s="59"/>
      <c r="G141" s="59"/>
      <c r="H141" s="46">
        <f>SUM(E141:G141)</f>
        <v>0</v>
      </c>
    </row>
    <row r="142" spans="2:8" s="7" customFormat="1" ht="12">
      <c r="B142" s="42" t="s">
        <v>255</v>
      </c>
      <c r="C142" s="55" t="s">
        <v>256</v>
      </c>
      <c r="D142" s="56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7" customFormat="1" ht="11.25">
      <c r="B143" s="57" t="s">
        <v>257</v>
      </c>
      <c r="C143" s="55" t="s">
        <v>258</v>
      </c>
      <c r="D143" s="56" t="s">
        <v>259</v>
      </c>
      <c r="E143" s="59"/>
      <c r="F143" s="59"/>
      <c r="G143" s="59"/>
      <c r="H143" s="46">
        <f>SUM(E143:G143)</f>
        <v>0</v>
      </c>
    </row>
    <row r="144" spans="2:8" s="7" customFormat="1" ht="11.25">
      <c r="B144" s="57" t="s">
        <v>260</v>
      </c>
      <c r="C144" s="55" t="s">
        <v>261</v>
      </c>
      <c r="D144" s="56" t="s">
        <v>262</v>
      </c>
      <c r="E144" s="59"/>
      <c r="F144" s="59"/>
      <c r="G144" s="59"/>
      <c r="H144" s="46">
        <f>SUM(E144:G144)</f>
        <v>0</v>
      </c>
    </row>
    <row r="145" spans="2:11" s="7" customFormat="1" ht="12">
      <c r="B145" s="42" t="s">
        <v>263</v>
      </c>
      <c r="C145" s="55" t="s">
        <v>264</v>
      </c>
      <c r="D145" s="56"/>
      <c r="E145" s="45">
        <f>E146-E147</f>
        <v>-2349355.5</v>
      </c>
      <c r="F145" s="45">
        <f>F146-F147</f>
        <v>-6891462.1600000001</v>
      </c>
      <c r="G145" s="45">
        <f>G146-G147</f>
        <v>-37653.479999999981</v>
      </c>
      <c r="H145" s="46">
        <f>H146-H147</f>
        <v>-9278471.1400000006</v>
      </c>
    </row>
    <row r="146" spans="2:11" s="7" customFormat="1" ht="11.25">
      <c r="B146" s="57" t="s">
        <v>265</v>
      </c>
      <c r="C146" s="55" t="s">
        <v>266</v>
      </c>
      <c r="D146" s="56" t="s">
        <v>267</v>
      </c>
      <c r="E146" s="59">
        <v>477359.46</v>
      </c>
      <c r="F146" s="59">
        <v>894151.28</v>
      </c>
      <c r="G146" s="59">
        <v>623756.88</v>
      </c>
      <c r="H146" s="46">
        <f>SUM(E146:G146)</f>
        <v>1995267.62</v>
      </c>
    </row>
    <row r="147" spans="2:11" s="7" customFormat="1" ht="12" thickBot="1">
      <c r="B147" s="57" t="s">
        <v>268</v>
      </c>
      <c r="C147" s="61" t="s">
        <v>269</v>
      </c>
      <c r="D147" s="62" t="s">
        <v>270</v>
      </c>
      <c r="E147" s="106">
        <v>2826714.96</v>
      </c>
      <c r="F147" s="106">
        <v>7785613.4400000004</v>
      </c>
      <c r="G147" s="106">
        <v>661410.36</v>
      </c>
      <c r="H147" s="64">
        <f>SUM(E147:G147)</f>
        <v>11273738.76</v>
      </c>
    </row>
    <row r="148" spans="2:11" s="7" customFormat="1" ht="11.25">
      <c r="B148" s="65"/>
      <c r="C148" s="65"/>
      <c r="D148" s="65"/>
      <c r="E148" s="65"/>
      <c r="F148" s="65"/>
      <c r="G148" s="65"/>
      <c r="H148" s="65" t="s">
        <v>271</v>
      </c>
    </row>
    <row r="149" spans="2:11" s="7" customFormat="1" ht="9.9499999999999993" customHeight="1">
      <c r="B149" s="21"/>
      <c r="C149" s="22" t="s">
        <v>41</v>
      </c>
      <c r="D149" s="141" t="s">
        <v>42</v>
      </c>
      <c r="E149" s="23" t="s">
        <v>43</v>
      </c>
      <c r="F149" s="23" t="s">
        <v>44</v>
      </c>
      <c r="G149" s="24" t="s">
        <v>45</v>
      </c>
      <c r="H149" s="25"/>
    </row>
    <row r="150" spans="2:11" s="7" customFormat="1" ht="12.2" customHeight="1">
      <c r="B150" s="26" t="s">
        <v>47</v>
      </c>
      <c r="C150" s="27" t="s">
        <v>48</v>
      </c>
      <c r="D150" s="142"/>
      <c r="E150" s="28" t="s">
        <v>49</v>
      </c>
      <c r="F150" s="28" t="s">
        <v>50</v>
      </c>
      <c r="G150" s="29" t="s">
        <v>51</v>
      </c>
      <c r="H150" s="30" t="s">
        <v>52</v>
      </c>
    </row>
    <row r="151" spans="2:11" s="7" customFormat="1" ht="11.25">
      <c r="B151" s="31"/>
      <c r="C151" s="27" t="s">
        <v>55</v>
      </c>
      <c r="D151" s="143"/>
      <c r="E151" s="32" t="s">
        <v>56</v>
      </c>
      <c r="F151" s="28" t="s">
        <v>57</v>
      </c>
      <c r="G151" s="29" t="s">
        <v>58</v>
      </c>
      <c r="H151" s="30"/>
    </row>
    <row r="152" spans="2:11" s="7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25" t="s">
        <v>62</v>
      </c>
    </row>
    <row r="153" spans="2:11" s="7" customFormat="1" ht="11.25">
      <c r="B153" s="107" t="s">
        <v>272</v>
      </c>
      <c r="C153" s="38" t="s">
        <v>229</v>
      </c>
      <c r="D153" s="39"/>
      <c r="E153" s="68">
        <f>E154+E157+E160+E163+E164</f>
        <v>-2349748.25</v>
      </c>
      <c r="F153" s="68">
        <f>F154+F157+F160+F163+F164</f>
        <v>-6831158.7599999998</v>
      </c>
      <c r="G153" s="68">
        <f>G154+G157+G160+G163+G164</f>
        <v>-77637.780000000028</v>
      </c>
      <c r="H153" s="69">
        <f>H154+H157+H160+H163+H164</f>
        <v>-9258544.790000001</v>
      </c>
    </row>
    <row r="154" spans="2:11" s="7" customFormat="1" ht="24">
      <c r="B154" s="42" t="s">
        <v>273</v>
      </c>
      <c r="C154" s="43" t="s">
        <v>236</v>
      </c>
      <c r="D154" s="44"/>
      <c r="E154" s="76">
        <f>E155-E156</f>
        <v>0</v>
      </c>
      <c r="F154" s="76">
        <f>F155-F156</f>
        <v>0</v>
      </c>
      <c r="G154" s="76">
        <f>G155-G156</f>
        <v>0</v>
      </c>
      <c r="H154" s="77">
        <f>H155-H156</f>
        <v>0</v>
      </c>
    </row>
    <row r="155" spans="2:11" s="7" customFormat="1" ht="22.5">
      <c r="B155" s="78" t="s">
        <v>274</v>
      </c>
      <c r="C155" s="43" t="s">
        <v>275</v>
      </c>
      <c r="D155" s="44" t="s">
        <v>276</v>
      </c>
      <c r="E155" s="80"/>
      <c r="F155" s="80"/>
      <c r="G155" s="80"/>
      <c r="H155" s="77">
        <f>SUM(E155:G155)</f>
        <v>0</v>
      </c>
    </row>
    <row r="156" spans="2:11" s="7" customFormat="1" ht="22.5">
      <c r="B156" s="78" t="s">
        <v>277</v>
      </c>
      <c r="C156" s="43" t="s">
        <v>278</v>
      </c>
      <c r="D156" s="44" t="s">
        <v>279</v>
      </c>
      <c r="E156" s="80"/>
      <c r="F156" s="80"/>
      <c r="G156" s="80"/>
      <c r="H156" s="77">
        <f>SUM(E156:G156)</f>
        <v>0</v>
      </c>
    </row>
    <row r="157" spans="2:11" s="7" customFormat="1" ht="24">
      <c r="B157" s="42" t="s">
        <v>280</v>
      </c>
      <c r="C157" s="43" t="s">
        <v>243</v>
      </c>
      <c r="D157" s="44"/>
      <c r="E157" s="76">
        <f>E158-E159</f>
        <v>0</v>
      </c>
      <c r="F157" s="76">
        <f>F158-F159</f>
        <v>0</v>
      </c>
      <c r="G157" s="76">
        <f>G158-G159</f>
        <v>0</v>
      </c>
      <c r="H157" s="77">
        <f>H158-H159</f>
        <v>0</v>
      </c>
    </row>
    <row r="158" spans="2:11" s="7" customFormat="1" ht="22.5" customHeight="1">
      <c r="B158" s="78" t="s">
        <v>281</v>
      </c>
      <c r="C158" s="43" t="s">
        <v>282</v>
      </c>
      <c r="D158" s="44" t="s">
        <v>283</v>
      </c>
      <c r="E158" s="80"/>
      <c r="F158" s="80"/>
      <c r="G158" s="80"/>
      <c r="H158" s="77">
        <f>SUM(E158:G158)</f>
        <v>0</v>
      </c>
      <c r="I158" s="108"/>
      <c r="J158" s="108"/>
      <c r="K158" s="108"/>
    </row>
    <row r="159" spans="2:11" s="7" customFormat="1" ht="11.25" customHeight="1">
      <c r="B159" s="78" t="s">
        <v>284</v>
      </c>
      <c r="C159" s="43" t="s">
        <v>285</v>
      </c>
      <c r="D159" s="44" t="s">
        <v>286</v>
      </c>
      <c r="E159" s="80"/>
      <c r="F159" s="80"/>
      <c r="G159" s="80"/>
      <c r="H159" s="77">
        <f>SUM(E159:G159)</f>
        <v>0</v>
      </c>
      <c r="I159" s="108"/>
      <c r="J159" s="108"/>
      <c r="K159" s="108"/>
    </row>
    <row r="160" spans="2:11" s="7" customFormat="1" ht="12">
      <c r="B160" s="42" t="s">
        <v>287</v>
      </c>
      <c r="C160" s="43" t="s">
        <v>251</v>
      </c>
      <c r="D160" s="44"/>
      <c r="E160" s="76">
        <f>E161-E162</f>
        <v>-44828.460000000021</v>
      </c>
      <c r="F160" s="76">
        <f>F161-F162</f>
        <v>81738.140000000596</v>
      </c>
      <c r="G160" s="76">
        <f>G161-G162</f>
        <v>-77637.780000000028</v>
      </c>
      <c r="H160" s="77">
        <f>H161-H162</f>
        <v>-40728.10000000149</v>
      </c>
      <c r="I160" s="108"/>
      <c r="J160" s="108"/>
      <c r="K160" s="108"/>
    </row>
    <row r="161" spans="2:11" s="109" customFormat="1" ht="11.25">
      <c r="B161" s="78" t="s">
        <v>288</v>
      </c>
      <c r="C161" s="43" t="s">
        <v>289</v>
      </c>
      <c r="D161" s="44" t="s">
        <v>290</v>
      </c>
      <c r="E161" s="80">
        <v>511454.45</v>
      </c>
      <c r="F161" s="80">
        <v>10976749.26</v>
      </c>
      <c r="G161" s="80">
        <v>624950.69999999995</v>
      </c>
      <c r="H161" s="77">
        <f>SUM(E161:G161)</f>
        <v>12113154.409999998</v>
      </c>
    </row>
    <row r="162" spans="2:11" s="109" customFormat="1" ht="11.25">
      <c r="B162" s="78" t="s">
        <v>291</v>
      </c>
      <c r="C162" s="43" t="s">
        <v>292</v>
      </c>
      <c r="D162" s="44" t="s">
        <v>293</v>
      </c>
      <c r="E162" s="80">
        <v>556282.91</v>
      </c>
      <c r="F162" s="80">
        <v>10895011.119999999</v>
      </c>
      <c r="G162" s="80">
        <v>702588.48</v>
      </c>
      <c r="H162" s="77">
        <f>SUM(E162:G162)</f>
        <v>12153882.51</v>
      </c>
    </row>
    <row r="163" spans="2:11" s="109" customFormat="1" ht="12">
      <c r="B163" s="98" t="s">
        <v>294</v>
      </c>
      <c r="C163" s="43" t="s">
        <v>259</v>
      </c>
      <c r="D163" s="44" t="s">
        <v>213</v>
      </c>
      <c r="E163" s="80">
        <v>-2304919.79</v>
      </c>
      <c r="F163" s="80">
        <v>-6900008.46</v>
      </c>
      <c r="G163" s="80">
        <v>0</v>
      </c>
      <c r="H163" s="77">
        <f>SUM(E163:G163)</f>
        <v>-9204928.25</v>
      </c>
    </row>
    <row r="164" spans="2:11" s="109" customFormat="1" ht="12.75" thickBot="1">
      <c r="B164" s="98" t="s">
        <v>295</v>
      </c>
      <c r="C164" s="82" t="s">
        <v>267</v>
      </c>
      <c r="D164" s="83" t="s">
        <v>213</v>
      </c>
      <c r="E164" s="110">
        <v>0</v>
      </c>
      <c r="F164" s="110">
        <v>-12888.44</v>
      </c>
      <c r="G164" s="110">
        <v>0</v>
      </c>
      <c r="H164" s="85">
        <f>SUM(E164:G164)</f>
        <v>-12888.44</v>
      </c>
      <c r="I164" s="111"/>
      <c r="J164" s="111"/>
      <c r="K164" s="111"/>
    </row>
    <row r="165" spans="2:11" s="109" customFormat="1" ht="11.25">
      <c r="B165" s="112"/>
      <c r="C165" s="113"/>
      <c r="D165" s="114"/>
      <c r="E165" s="115"/>
      <c r="F165" s="115"/>
      <c r="G165" s="115"/>
      <c r="H165" s="116"/>
      <c r="I165" s="111"/>
      <c r="K165" s="111"/>
    </row>
    <row r="166" spans="2:11" s="109" customFormat="1" ht="19.5" customHeight="1">
      <c r="B166" s="117" t="s">
        <v>296</v>
      </c>
      <c r="C166" s="144" t="s">
        <v>297</v>
      </c>
      <c r="D166" s="144"/>
      <c r="E166" s="144"/>
      <c r="F166" s="118" t="s">
        <v>298</v>
      </c>
      <c r="G166" s="119"/>
      <c r="H166" s="132" t="s">
        <v>321</v>
      </c>
      <c r="J166" s="111"/>
      <c r="K166" s="111"/>
    </row>
    <row r="167" spans="2:11" s="109" customFormat="1" ht="10.5" customHeight="1">
      <c r="B167" s="121" t="s">
        <v>299</v>
      </c>
      <c r="C167" s="140" t="s">
        <v>300</v>
      </c>
      <c r="D167" s="140"/>
      <c r="E167" s="140"/>
      <c r="G167" s="121" t="s">
        <v>301</v>
      </c>
      <c r="H167" s="122" t="s">
        <v>300</v>
      </c>
      <c r="J167" s="111"/>
      <c r="K167" s="111"/>
    </row>
    <row r="168" spans="2:11" s="109" customFormat="1" ht="30" customHeight="1">
      <c r="B168" s="123"/>
      <c r="C168" s="123"/>
      <c r="D168" s="123"/>
      <c r="G168" s="123"/>
    </row>
    <row r="169" spans="2:11" s="109" customFormat="1" ht="22.5" customHeight="1">
      <c r="B169" s="124" t="s">
        <v>302</v>
      </c>
      <c r="C169" s="145" t="s">
        <v>303</v>
      </c>
      <c r="D169" s="145"/>
      <c r="E169" s="145"/>
      <c r="F169" s="145"/>
      <c r="G169" s="145"/>
      <c r="H169" s="145"/>
    </row>
    <row r="170" spans="2:11" s="109" customFormat="1" ht="9.75" customHeight="1">
      <c r="B170" s="111"/>
      <c r="C170" s="140" t="s">
        <v>304</v>
      </c>
      <c r="D170" s="140"/>
      <c r="E170" s="140"/>
      <c r="F170" s="140"/>
      <c r="G170" s="140"/>
      <c r="H170" s="140"/>
    </row>
    <row r="171" spans="2:11" s="109" customFormat="1" ht="18.75" customHeight="1">
      <c r="B171" s="125" t="s">
        <v>305</v>
      </c>
      <c r="C171" s="144" t="s">
        <v>322</v>
      </c>
      <c r="D171" s="144"/>
      <c r="E171" s="144"/>
      <c r="F171" s="126"/>
      <c r="G171" s="144" t="s">
        <v>323</v>
      </c>
      <c r="H171" s="144"/>
      <c r="I171" s="127"/>
      <c r="J171" s="127"/>
    </row>
    <row r="172" spans="2:11" s="128" customFormat="1">
      <c r="B172" s="125" t="s">
        <v>306</v>
      </c>
      <c r="C172" s="140" t="s">
        <v>307</v>
      </c>
      <c r="D172" s="140"/>
      <c r="E172" s="140"/>
      <c r="F172" s="127" t="s">
        <v>301</v>
      </c>
      <c r="G172" s="140" t="s">
        <v>300</v>
      </c>
      <c r="H172" s="140"/>
    </row>
    <row r="173" spans="2:11" s="3" customFormat="1">
      <c r="B173" s="117" t="s">
        <v>308</v>
      </c>
      <c r="C173" s="144" t="s">
        <v>324</v>
      </c>
      <c r="D173" s="144"/>
      <c r="E173" s="144"/>
      <c r="F173" s="144" t="s">
        <v>325</v>
      </c>
      <c r="G173" s="144"/>
      <c r="H173" s="120" t="s">
        <v>326</v>
      </c>
    </row>
    <row r="174" spans="2:11" s="3" customFormat="1">
      <c r="B174" s="121" t="s">
        <v>299</v>
      </c>
      <c r="C174" s="140" t="s">
        <v>307</v>
      </c>
      <c r="D174" s="140"/>
      <c r="E174" s="140"/>
      <c r="F174" s="140" t="s">
        <v>300</v>
      </c>
      <c r="G174" s="140"/>
      <c r="H174" s="121" t="s">
        <v>309</v>
      </c>
    </row>
    <row r="175" spans="2:11" s="3" customFormat="1">
      <c r="B175" s="123"/>
      <c r="C175" s="123"/>
      <c r="D175" s="123"/>
      <c r="E175" s="109"/>
      <c r="F175" s="109"/>
      <c r="G175" s="123"/>
      <c r="H175" s="123"/>
    </row>
    <row r="176" spans="2:11" s="3" customFormat="1" ht="14.25" customHeight="1">
      <c r="B176" s="129" t="s">
        <v>327</v>
      </c>
      <c r="C176" s="123"/>
      <c r="D176" s="123"/>
      <c r="E176" s="117"/>
      <c r="F176" s="130"/>
      <c r="G176" s="130"/>
      <c r="H176" s="130"/>
    </row>
    <row r="177" spans="1:11" s="3" customFormat="1" ht="14.25" customHeight="1">
      <c r="B177" s="129"/>
      <c r="C177" s="123"/>
      <c r="D177" s="123"/>
      <c r="E177" s="117"/>
      <c r="F177" s="130"/>
      <c r="G177" s="130"/>
      <c r="H177" s="130"/>
    </row>
    <row r="178" spans="1:11" s="3" customFormat="1" ht="13.5" hidden="1" customHeight="1" thickBot="1">
      <c r="B178" s="131"/>
      <c r="C178" s="131"/>
      <c r="D178" s="131"/>
      <c r="E178" s="131"/>
      <c r="F178" s="131"/>
      <c r="G178" s="128"/>
      <c r="H178" s="128"/>
    </row>
    <row r="179" spans="1:11" s="3" customFormat="1" ht="48.75" hidden="1" customHeight="1" thickTop="1" thickBot="1">
      <c r="B179" s="1"/>
      <c r="C179" s="146"/>
      <c r="D179" s="147"/>
      <c r="E179" s="147"/>
      <c r="F179" s="148" t="s">
        <v>310</v>
      </c>
      <c r="G179" s="148"/>
      <c r="H179" s="149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50" t="s">
        <v>311</v>
      </c>
      <c r="D181" s="151"/>
      <c r="E181" s="151"/>
      <c r="F181" s="152"/>
      <c r="G181" s="152"/>
      <c r="H181" s="153"/>
    </row>
    <row r="182" spans="1:11" s="3" customFormat="1" ht="15.75" hidden="1">
      <c r="A182" s="4"/>
      <c r="B182" s="1"/>
      <c r="C182" s="154" t="s">
        <v>312</v>
      </c>
      <c r="D182" s="155"/>
      <c r="E182" s="155"/>
      <c r="F182" s="156"/>
      <c r="G182" s="156"/>
      <c r="H182" s="157"/>
    </row>
    <row r="183" spans="1:11" s="3" customFormat="1" hidden="1">
      <c r="B183" s="1"/>
      <c r="C183" s="154" t="s">
        <v>313</v>
      </c>
      <c r="D183" s="155"/>
      <c r="E183" s="155"/>
      <c r="F183" s="158"/>
      <c r="G183" s="158"/>
      <c r="H183" s="159"/>
    </row>
    <row r="184" spans="1:11" s="3" customFormat="1" hidden="1">
      <c r="B184" s="1"/>
      <c r="C184" s="154" t="s">
        <v>314</v>
      </c>
      <c r="D184" s="155"/>
      <c r="E184" s="155"/>
      <c r="F184" s="158"/>
      <c r="G184" s="158"/>
      <c r="H184" s="159"/>
    </row>
    <row r="185" spans="1:11" s="3" customFormat="1" hidden="1">
      <c r="B185" s="1"/>
      <c r="C185" s="154" t="s">
        <v>315</v>
      </c>
      <c r="D185" s="155"/>
      <c r="E185" s="155"/>
      <c r="F185" s="158"/>
      <c r="G185" s="158"/>
      <c r="H185" s="159"/>
    </row>
    <row r="186" spans="1:11" s="3" customFormat="1" hidden="1">
      <c r="B186" s="1"/>
      <c r="C186" s="154" t="s">
        <v>316</v>
      </c>
      <c r="D186" s="155"/>
      <c r="E186" s="155"/>
      <c r="F186" s="156"/>
      <c r="G186" s="156"/>
      <c r="H186" s="157"/>
    </row>
    <row r="187" spans="1:11" s="3" customFormat="1" hidden="1">
      <c r="B187" s="1"/>
      <c r="C187" s="154" t="s">
        <v>317</v>
      </c>
      <c r="D187" s="155"/>
      <c r="E187" s="155"/>
      <c r="F187" s="156"/>
      <c r="G187" s="156"/>
      <c r="H187" s="157"/>
    </row>
    <row r="188" spans="1:11" s="3" customFormat="1" hidden="1">
      <c r="B188" s="1"/>
      <c r="C188" s="154" t="s">
        <v>318</v>
      </c>
      <c r="D188" s="155"/>
      <c r="E188" s="155"/>
      <c r="F188" s="158"/>
      <c r="G188" s="158"/>
      <c r="H188" s="159"/>
    </row>
    <row r="189" spans="1:11" s="3" customFormat="1" ht="15.75" hidden="1" thickBot="1">
      <c r="B189" s="1"/>
      <c r="C189" s="162" t="s">
        <v>319</v>
      </c>
      <c r="D189" s="163"/>
      <c r="E189" s="163"/>
      <c r="F189" s="164"/>
      <c r="G189" s="164"/>
      <c r="H189" s="165"/>
    </row>
    <row r="190" spans="1:11" s="3" customFormat="1" ht="4.5" hidden="1" customHeight="1" thickTop="1">
      <c r="B190" s="1"/>
      <c r="C190" s="160"/>
      <c r="D190" s="160"/>
      <c r="E190" s="160"/>
      <c r="F190" s="161"/>
      <c r="G190" s="161"/>
      <c r="H190" s="161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190:E190"/>
    <mergeCell ref="F190:H190"/>
    <mergeCell ref="C187:E187"/>
    <mergeCell ref="F187:H187"/>
    <mergeCell ref="C188:E188"/>
    <mergeCell ref="F188:H188"/>
    <mergeCell ref="C189:E189"/>
    <mergeCell ref="F189:H189"/>
    <mergeCell ref="C184:E184"/>
    <mergeCell ref="F184:H184"/>
    <mergeCell ref="C185:E185"/>
    <mergeCell ref="F185:H185"/>
    <mergeCell ref="C186:E186"/>
    <mergeCell ref="F186:H186"/>
    <mergeCell ref="C181:E181"/>
    <mergeCell ref="F181:H181"/>
    <mergeCell ref="C182:E182"/>
    <mergeCell ref="F182:H182"/>
    <mergeCell ref="C183:E183"/>
    <mergeCell ref="F183:H183"/>
    <mergeCell ref="C173:E173"/>
    <mergeCell ref="F173:G173"/>
    <mergeCell ref="C174:E174"/>
    <mergeCell ref="F174:G174"/>
    <mergeCell ref="C179:E179"/>
    <mergeCell ref="F179:H179"/>
    <mergeCell ref="C172:E172"/>
    <mergeCell ref="G172:H172"/>
    <mergeCell ref="D13:D15"/>
    <mergeCell ref="D38:D40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80" orientation="landscape" blackAndWhite="1" r:id="rId1"/>
  <headerFooter alignWithMargins="0"/>
  <rowBreaks count="5" manualBreakCount="5">
    <brk id="36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'0503721'!TR_30200296437_2364790728</vt:lpstr>
      <vt:lpstr>'0503721'!TR_30200296437_2364790729</vt:lpstr>
      <vt:lpstr>'0503721'!TR_30200296447</vt:lpstr>
      <vt:lpstr>'0503721'!TR_30200296457_2364790744</vt:lpstr>
      <vt:lpstr>'0503721'!TR_30200296457_2364790745</vt:lpstr>
      <vt:lpstr>'0503721'!TR_30200296467</vt:lpstr>
      <vt:lpstr>'0503721'!TR_30200296477</vt:lpstr>
      <vt:lpstr>'0503721'!TR_30200296487</vt:lpstr>
      <vt:lpstr>'0503721'!TR_30200296497_2364790727</vt:lpstr>
      <vt:lpstr>'0503721'!TR_30200296507_2364790732</vt:lpstr>
      <vt:lpstr>'0503721'!TR_30200296507_2364790733</vt:lpstr>
      <vt:lpstr>'0503721'!TR_30200296507_2364790735</vt:lpstr>
      <vt:lpstr>'0503721'!TR_30200296517_2364790742</vt:lpstr>
      <vt:lpstr>'0503721'!TR_30200296517_2364790743</vt:lpstr>
      <vt:lpstr>'0503721'!TR_30200296527_2364790726</vt:lpstr>
      <vt:lpstr>'0503721'!TR_30200296537</vt:lpstr>
      <vt:lpstr>'0503721'!TR_30200296547_2364790736</vt:lpstr>
      <vt:lpstr>'0503721'!TR_30200296547_2364790737</vt:lpstr>
      <vt:lpstr>'0503721'!TR_30200296547_2364790738</vt:lpstr>
      <vt:lpstr>'0503721'!TR_30200296547_2364790739</vt:lpstr>
      <vt:lpstr>'0503721'!TR_30200296557</vt:lpstr>
      <vt:lpstr>'0503721'!TR_30200296567</vt:lpstr>
      <vt:lpstr>'0503721'!TR_30200296577_2364790740</vt:lpstr>
      <vt:lpstr>'0503721'!TR_30200296577_2364790741</vt:lpstr>
      <vt:lpstr>'0503721'!TR_30200296587_2364790730</vt:lpstr>
      <vt:lpstr>'0503721'!TR_30200296587_2364790731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2024-03-20T08:52:11Z</cp:lastPrinted>
  <dcterms:created xsi:type="dcterms:W3CDTF">2024-03-11T12:36:41Z</dcterms:created>
  <dcterms:modified xsi:type="dcterms:W3CDTF">2024-03-20T09:41:55Z</dcterms:modified>
</cp:coreProperties>
</file>